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0-ส่วนข้อมูล\000-ข้อมูลใช้งานหลัก\01-จำนวนและการจ้างงาน\2564\"/>
    </mc:Choice>
  </mc:AlternateContent>
  <bookViews>
    <workbookView xWindow="0" yWindow="0" windowWidth="28800" windowHeight="12330" tabRatio="618"/>
  </bookViews>
  <sheets>
    <sheet name="สรุปจำนวนSME63-64-นิยามใหม่" sheetId="4" r:id="rId1"/>
    <sheet name="สรุปจ้างงาน63-64-นิยามใหม่" sheetId="6" r:id="rId2"/>
  </sheets>
  <definedNames>
    <definedName name="_0_สรุป_2559new">#REF!</definedName>
    <definedName name="_0_สรุปจำนวน_2560_นิยามใหม่_19042562">#REF!</definedName>
    <definedName name="_0_สรุปจำนวน_2561_นิยามใหม่_18042562_WP">#REF!</definedName>
    <definedName name="_0_สรุปจำนวน_2561_นิยามใหม่_19042562">#REF!</definedName>
    <definedName name="_0_สรุปจำนวน_จ้างงาน_2559new_190602561_WP">#REF!</definedName>
    <definedName name="_0_สรุปจำนวน_จ้างงาน2560new_19062561_WP">#REF!</definedName>
    <definedName name="_0_สรุปจำนวนและการจ้างงาน2560_นิยามเก่า_ใหม่_WP">#REF!</definedName>
    <definedName name="_0_สรุปจำนวนและการจ้างงาน2561_นิยามเก่า_ใหม่_WP">#REF!</definedName>
    <definedName name="_0_สรุปจำนวนและการจ้างงาน2562_นิยามเก่า_ใหม่_WP">#REF!</definedName>
    <definedName name="_00_นิติบุคคล2558_ใส่การจ้างงาน_ok">#REF!</definedName>
    <definedName name="_xlnm._FilterDatabase" localSheetId="0" hidden="1">'สรุปจำนวนSME63-64-นิยามใหม่'!#REF!</definedName>
    <definedName name="_xlnm.Print_Area" localSheetId="1">'สรุปจ้างงาน63-64-นิยามใหม่'!$A$1:$V$30</definedName>
    <definedName name="_xlnm.Print_Area" localSheetId="0">'สรุปจำนวนSME63-64-นิยามใหม่'!$A$1:$V$29</definedName>
    <definedName name="สรุป_new">#REF!</definedName>
  </definedNames>
  <calcPr calcId="162913"/>
</workbook>
</file>

<file path=xl/calcChain.xml><?xml version="1.0" encoding="utf-8"?>
<calcChain xmlns="http://schemas.openxmlformats.org/spreadsheetml/2006/main">
  <c r="D10" i="6" l="1"/>
  <c r="M10" i="6" s="1"/>
  <c r="V10" i="6" s="1"/>
  <c r="O10" i="6"/>
  <c r="M14" i="6"/>
  <c r="V14" i="6"/>
  <c r="M13" i="6"/>
  <c r="V13" i="6" s="1"/>
  <c r="V11" i="6"/>
  <c r="M11" i="6"/>
  <c r="M12" i="6"/>
  <c r="V12" i="6" s="1"/>
  <c r="P21" i="4" l="1"/>
  <c r="P15" i="4" s="1"/>
  <c r="O21" i="4"/>
  <c r="O15" i="4" s="1"/>
  <c r="S21" i="4"/>
  <c r="S20" i="4"/>
  <c r="R20" i="4"/>
  <c r="R14" i="4" s="1"/>
  <c r="S19" i="4"/>
  <c r="S13" i="4" s="1"/>
  <c r="S7" i="4" s="1"/>
  <c r="R19" i="4"/>
  <c r="R13" i="4" s="1"/>
  <c r="S18" i="4"/>
  <c r="S12" i="4" s="1"/>
  <c r="S6" i="4" s="1"/>
  <c r="R18" i="4"/>
  <c r="R12" i="4" s="1"/>
  <c r="S17" i="4"/>
  <c r="S11" i="4" s="1"/>
  <c r="S5" i="4" s="1"/>
  <c r="R17" i="4"/>
  <c r="S14" i="4"/>
  <c r="S8" i="4" s="1"/>
  <c r="R11" i="4"/>
  <c r="F9" i="4"/>
  <c r="S9" i="4" l="1"/>
  <c r="V5" i="4" l="1"/>
  <c r="V6" i="4"/>
  <c r="V7" i="4"/>
  <c r="V8" i="4"/>
  <c r="V9" i="4"/>
  <c r="S4" i="4"/>
  <c r="P5" i="4"/>
  <c r="P6" i="4"/>
  <c r="P7" i="4"/>
  <c r="P8" i="4"/>
  <c r="P9" i="4"/>
  <c r="M7" i="4"/>
  <c r="M9" i="4"/>
  <c r="J5" i="4"/>
  <c r="J6" i="4"/>
  <c r="J7" i="4"/>
  <c r="J8" i="4"/>
  <c r="J9" i="4"/>
  <c r="G5" i="4"/>
  <c r="G6" i="4"/>
  <c r="G7" i="4"/>
  <c r="G8" i="4"/>
  <c r="G9" i="4"/>
  <c r="D5" i="4"/>
  <c r="D6" i="4"/>
  <c r="D7" i="4"/>
  <c r="D8" i="4"/>
  <c r="D9" i="4"/>
  <c r="M22" i="4"/>
  <c r="D22" i="4"/>
  <c r="V5" i="6" l="1"/>
  <c r="V6" i="6"/>
  <c r="V7" i="6"/>
  <c r="V8" i="6"/>
  <c r="V9" i="6"/>
  <c r="S5" i="6"/>
  <c r="S6" i="6"/>
  <c r="S7" i="6"/>
  <c r="S8" i="6"/>
  <c r="S9" i="6"/>
  <c r="P5" i="6"/>
  <c r="P6" i="6"/>
  <c r="P7" i="6"/>
  <c r="P8" i="6"/>
  <c r="P9" i="6"/>
  <c r="M5" i="6"/>
  <c r="M6" i="6"/>
  <c r="M7" i="6"/>
  <c r="M8" i="6"/>
  <c r="M9" i="6"/>
  <c r="J5" i="6"/>
  <c r="J6" i="6"/>
  <c r="J7" i="6"/>
  <c r="J8" i="6"/>
  <c r="J9" i="6"/>
  <c r="G5" i="6"/>
  <c r="G6" i="6"/>
  <c r="G7" i="6"/>
  <c r="G8" i="6"/>
  <c r="G9" i="6"/>
  <c r="D5" i="6"/>
  <c r="D6" i="6"/>
  <c r="D7" i="6"/>
  <c r="D8" i="6"/>
  <c r="D9" i="6"/>
  <c r="V4" i="6"/>
  <c r="S4" i="6"/>
  <c r="P4" i="6"/>
  <c r="M4" i="6"/>
  <c r="J4" i="6"/>
  <c r="G4" i="6"/>
  <c r="D4" i="6"/>
  <c r="V16" i="4"/>
  <c r="V4" i="4" s="1"/>
  <c r="P16" i="4"/>
  <c r="P4" i="4" s="1"/>
  <c r="M18" i="4"/>
  <c r="M6" i="4" s="1"/>
  <c r="J16" i="4"/>
  <c r="J4" i="4" s="1"/>
  <c r="G16" i="4"/>
  <c r="G4" i="4" s="1"/>
  <c r="D16" i="4"/>
  <c r="D4" i="4" s="1"/>
  <c r="M20" i="4"/>
  <c r="M8" i="4" s="1"/>
  <c r="M17" i="4"/>
  <c r="M5" i="4" s="1"/>
  <c r="M16" i="4" l="1"/>
  <c r="L12" i="6"/>
  <c r="L13" i="6"/>
  <c r="L14" i="6"/>
  <c r="L11" i="6"/>
  <c r="I10" i="6"/>
  <c r="F10" i="6"/>
  <c r="C10" i="6"/>
  <c r="U5" i="4"/>
  <c r="U10" i="4"/>
  <c r="L12" i="4"/>
  <c r="L13" i="4"/>
  <c r="L14" i="4"/>
  <c r="L11" i="4"/>
  <c r="L10" i="4"/>
  <c r="M4" i="4" l="1"/>
  <c r="U11" i="6"/>
  <c r="U14" i="6"/>
  <c r="U13" i="6"/>
  <c r="U12" i="6"/>
  <c r="U4" i="4"/>
  <c r="L10" i="6"/>
  <c r="U10" i="6" s="1"/>
  <c r="K12" i="6"/>
  <c r="T12" i="6" s="1"/>
  <c r="K13" i="6"/>
  <c r="T13" i="6" s="1"/>
  <c r="K14" i="6"/>
  <c r="T14" i="6" s="1"/>
  <c r="K11" i="6"/>
  <c r="T11" i="6" s="1"/>
  <c r="K12" i="4"/>
  <c r="T12" i="4" s="1"/>
  <c r="K13" i="4"/>
  <c r="T13" i="4" s="1"/>
  <c r="K14" i="4"/>
  <c r="T14" i="4" s="1"/>
  <c r="K11" i="4"/>
  <c r="T11" i="4" s="1"/>
  <c r="C4" i="6" l="1"/>
  <c r="F4" i="6"/>
  <c r="I4" i="6"/>
  <c r="L4" i="6"/>
  <c r="O4" i="6"/>
  <c r="U4" i="6" l="1"/>
  <c r="Q11" i="4"/>
  <c r="Q12" i="4"/>
  <c r="Q13" i="4"/>
  <c r="B15" i="4"/>
  <c r="E9" i="4"/>
  <c r="N15" i="4"/>
  <c r="Q15" i="4"/>
  <c r="T15" i="4"/>
  <c r="U5" i="6" l="1"/>
  <c r="U6" i="6"/>
  <c r="U7" i="6"/>
  <c r="U8" i="6"/>
  <c r="U9" i="6"/>
  <c r="O5" i="6"/>
  <c r="O6" i="6"/>
  <c r="O7" i="6"/>
  <c r="O8" i="6"/>
  <c r="O9" i="6"/>
  <c r="L5" i="6"/>
  <c r="L6" i="6"/>
  <c r="L7" i="6"/>
  <c r="L8" i="6"/>
  <c r="L9" i="6"/>
  <c r="I5" i="6"/>
  <c r="I6" i="6"/>
  <c r="I7" i="6"/>
  <c r="I8" i="6"/>
  <c r="I9" i="6"/>
  <c r="F5" i="6"/>
  <c r="F6" i="6"/>
  <c r="F7" i="6"/>
  <c r="F8" i="6"/>
  <c r="F9" i="6"/>
  <c r="C5" i="6"/>
  <c r="C6" i="6"/>
  <c r="C7" i="6"/>
  <c r="C8" i="6"/>
  <c r="C9" i="6"/>
  <c r="C5" i="4"/>
  <c r="C6" i="4"/>
  <c r="C7" i="4"/>
  <c r="C8" i="4"/>
  <c r="C9" i="4"/>
  <c r="U6" i="4"/>
  <c r="U7" i="4"/>
  <c r="U8" i="4"/>
  <c r="U9" i="4"/>
  <c r="R5" i="4"/>
  <c r="R6" i="4"/>
  <c r="R7" i="4"/>
  <c r="R8" i="4"/>
  <c r="R9" i="4"/>
  <c r="O5" i="4"/>
  <c r="O6" i="4"/>
  <c r="O7" i="4"/>
  <c r="O8" i="4"/>
  <c r="O9" i="4"/>
  <c r="L6" i="4"/>
  <c r="L7" i="4"/>
  <c r="L8" i="4"/>
  <c r="L9" i="4"/>
  <c r="L5" i="4"/>
  <c r="I6" i="4"/>
  <c r="I7" i="4"/>
  <c r="I8" i="4"/>
  <c r="I9" i="4"/>
  <c r="I5" i="4"/>
  <c r="F6" i="4"/>
  <c r="F7" i="4"/>
  <c r="F8" i="4"/>
  <c r="F5" i="4"/>
  <c r="R4" i="4"/>
  <c r="O4" i="4"/>
  <c r="L4" i="4"/>
  <c r="I4" i="4"/>
  <c r="F4" i="4"/>
  <c r="C4" i="4"/>
  <c r="Q7" i="6" l="1"/>
  <c r="Q4" i="6"/>
  <c r="Q5" i="6"/>
  <c r="Q6" i="6"/>
  <c r="Q8" i="6"/>
  <c r="Q9" i="6"/>
  <c r="N4" i="4"/>
  <c r="K4" i="4"/>
  <c r="K10" i="6" l="1"/>
  <c r="T5" i="4" l="1"/>
  <c r="E5" i="4"/>
  <c r="B5" i="4"/>
  <c r="T5" i="6" l="1"/>
  <c r="T6" i="6"/>
  <c r="T7" i="6"/>
  <c r="T8" i="6"/>
  <c r="T9" i="6"/>
  <c r="T4" i="6"/>
  <c r="N5" i="6"/>
  <c r="N6" i="6"/>
  <c r="N7" i="6"/>
  <c r="N8" i="6"/>
  <c r="N9" i="6"/>
  <c r="N4" i="6"/>
  <c r="K5" i="6"/>
  <c r="K6" i="6"/>
  <c r="K7" i="6"/>
  <c r="K8" i="6"/>
  <c r="K9" i="6"/>
  <c r="K4" i="6"/>
  <c r="H5" i="6"/>
  <c r="H6" i="6"/>
  <c r="H7" i="6"/>
  <c r="H8" i="6"/>
  <c r="H9" i="6"/>
  <c r="H4" i="6"/>
  <c r="E5" i="6"/>
  <c r="E6" i="6"/>
  <c r="E7" i="6"/>
  <c r="E8" i="6"/>
  <c r="E9" i="6"/>
  <c r="E4" i="6"/>
  <c r="B5" i="6"/>
  <c r="B6" i="6"/>
  <c r="B7" i="6"/>
  <c r="B8" i="6"/>
  <c r="B9" i="6"/>
  <c r="B4" i="6"/>
  <c r="T4" i="4"/>
  <c r="Q4" i="4"/>
  <c r="H4" i="4"/>
  <c r="E4" i="4"/>
  <c r="B4" i="4"/>
  <c r="T6" i="4"/>
  <c r="T7" i="4"/>
  <c r="T8" i="4"/>
  <c r="T9" i="4"/>
  <c r="Q6" i="4"/>
  <c r="Q7" i="4"/>
  <c r="Q8" i="4"/>
  <c r="Q9" i="4"/>
  <c r="Q5" i="4"/>
  <c r="N6" i="4"/>
  <c r="N7" i="4"/>
  <c r="N8" i="4"/>
  <c r="N9" i="4"/>
  <c r="N5" i="4"/>
  <c r="K6" i="4"/>
  <c r="K7" i="4"/>
  <c r="K8" i="4"/>
  <c r="K9" i="4"/>
  <c r="K5" i="4"/>
  <c r="H6" i="4"/>
  <c r="H7" i="4"/>
  <c r="H8" i="4"/>
  <c r="H9" i="4"/>
  <c r="H5" i="4"/>
  <c r="E6" i="4"/>
  <c r="E7" i="4"/>
  <c r="E8" i="4"/>
  <c r="B6" i="4"/>
  <c r="B7" i="4"/>
  <c r="B8" i="4"/>
  <c r="B9" i="4"/>
</calcChain>
</file>

<file path=xl/sharedStrings.xml><?xml version="1.0" encoding="utf-8"?>
<sst xmlns="http://schemas.openxmlformats.org/spreadsheetml/2006/main" count="112" uniqueCount="26">
  <si>
    <t>ภาคการผลิต</t>
  </si>
  <si>
    <t>S</t>
  </si>
  <si>
    <t>MICRO</t>
  </si>
  <si>
    <t>NA</t>
  </si>
  <si>
    <t>ภาคการค้า</t>
  </si>
  <si>
    <t>ภาคธุรกิจการเกษตร</t>
  </si>
  <si>
    <t>ภาคบริการ</t>
  </si>
  <si>
    <t>M</t>
  </si>
  <si>
    <t>L</t>
  </si>
  <si>
    <t>แหล่งข้อมูล/กลุ่มธุรกิจ</t>
  </si>
  <si>
    <t>Total</t>
  </si>
  <si>
    <t>ไม่สามารถระบุกลุ่มธุรกิจได้</t>
  </si>
  <si>
    <t>นิติบุคคล</t>
  </si>
  <si>
    <t xml:space="preserve">ส่วนบุคคลและอื่นๆ </t>
  </si>
  <si>
    <t>วิสาหกิจชุมชน</t>
  </si>
  <si>
    <t xml:space="preserve"> Total</t>
  </si>
  <si>
    <t>ปี 2562</t>
  </si>
  <si>
    <t>ผู้ประกอบการรวมทั้งหมด</t>
  </si>
  <si>
    <t>การจ้างงานรวมทั้งหมด</t>
  </si>
  <si>
    <t>ปี 2563</t>
  </si>
  <si>
    <t>ปี 2564</t>
  </si>
  <si>
    <t>MSME</t>
  </si>
  <si>
    <t>ประมวลผลโดย : ฝ่ายข้อมูลและสารสนเทศ / ณ วันที่ 12 พฤษภาคม 2565</t>
  </si>
  <si>
    <t xml:space="preserve">หมายเหตุ : ข้อมูลส่วนบุคคลและอื่นๆ ยังคงเป็นข้อมูลจากการสำมะโนธุรกิจและอุตสาหกรรม ปี 2560 สำหรับข้อมูลสำมะโนธุรกิจและอุตสาหกรรม ปี 2565 สำนักงานสถิติแห่งชาติ อยู่ระหว่างการประมวลผลข้อมูล </t>
  </si>
  <si>
    <t xml:space="preserve">จำนวนวิสาหกิจ จำแนกตามขนาด กลุ่มธุรกิจและประเภทการจัดตั้ง ปี 2564 </t>
  </si>
  <si>
    <t>การจ้างงานของวิสาหกิจ จำแนกตามขนาด กลุ่มธุรกิจและประเภทการจัดตั้ง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</si>
</sst>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2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rgb="FFFF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rgb="FFDDEBF7"/>
      </patternFill>
    </fill>
    <fill>
      <patternFill patternType="solid">
        <fgColor theme="4" tint="0.59999389629810485"/>
        <bgColor rgb="FFD9E1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DDEBF7"/>
      </patternFill>
    </fill>
    <fill>
      <patternFill patternType="solid">
        <fgColor theme="9" tint="0.59999389629810485"/>
        <bgColor rgb="FFD9E1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2" applyNumberFormat="1" applyFont="1"/>
    <xf numFmtId="165" fontId="3" fillId="0" borderId="1" xfId="2" applyNumberFormat="1" applyFont="1" applyFill="1" applyBorder="1"/>
    <xf numFmtId="165" fontId="3" fillId="0" borderId="0" xfId="0" applyNumberFormat="1" applyFont="1"/>
    <xf numFmtId="0" fontId="3" fillId="0" borderId="0" xfId="0" applyFont="1" applyFill="1" applyBorder="1" applyAlignment="1">
      <alignment horizontal="left" indent="1"/>
    </xf>
    <xf numFmtId="165" fontId="3" fillId="0" borderId="0" xfId="2" applyNumberFormat="1" applyFont="1" applyBorder="1"/>
    <xf numFmtId="10" fontId="3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/>
    <xf numFmtId="0" fontId="4" fillId="0" borderId="0" xfId="0" applyFont="1" applyAlignment="1">
      <alignment vertical="center"/>
    </xf>
    <xf numFmtId="165" fontId="4" fillId="0" borderId="1" xfId="2" applyNumberFormat="1" applyFont="1" applyFill="1" applyBorder="1" applyAlignment="1">
      <alignment vertical="center"/>
    </xf>
    <xf numFmtId="165" fontId="3" fillId="0" borderId="1" xfId="2" applyNumberFormat="1" applyFont="1" applyFill="1" applyBorder="1" applyAlignment="1">
      <alignment vertical="center"/>
    </xf>
    <xf numFmtId="166" fontId="3" fillId="0" borderId="1" xfId="1" applyNumberFormat="1" applyFont="1" applyFill="1" applyBorder="1"/>
    <xf numFmtId="0" fontId="3" fillId="0" borderId="0" xfId="0" applyFont="1" applyFill="1" applyBorder="1" applyAlignment="1">
      <alignment horizontal="right" indent="1"/>
    </xf>
    <xf numFmtId="0" fontId="3" fillId="0" borderId="0" xfId="0" applyFont="1" applyAlignment="1">
      <alignment horizontal="right"/>
    </xf>
    <xf numFmtId="166" fontId="3" fillId="0" borderId="0" xfId="1" applyNumberFormat="1" applyFont="1"/>
    <xf numFmtId="166" fontId="4" fillId="0" borderId="0" xfId="1" applyNumberFormat="1" applyFont="1"/>
    <xf numFmtId="166" fontId="6" fillId="0" borderId="1" xfId="1" applyNumberFormat="1" applyFont="1" applyFill="1" applyBorder="1"/>
    <xf numFmtId="165" fontId="6" fillId="0" borderId="1" xfId="2" applyNumberFormat="1" applyFont="1" applyBorder="1"/>
    <xf numFmtId="165" fontId="3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166" fontId="3" fillId="0" borderId="0" xfId="1" applyNumberFormat="1" applyFont="1" applyFill="1" applyBorder="1"/>
    <xf numFmtId="0" fontId="3" fillId="0" borderId="0" xfId="0" applyFont="1" applyFill="1"/>
    <xf numFmtId="165" fontId="7" fillId="0" borderId="0" xfId="1" applyNumberFormat="1" applyFont="1" applyFill="1" applyBorder="1"/>
    <xf numFmtId="166" fontId="2" fillId="0" borderId="0" xfId="0" applyNumberFormat="1" applyFont="1" applyFill="1" applyBorder="1"/>
    <xf numFmtId="166" fontId="8" fillId="0" borderId="0" xfId="1" applyNumberFormat="1" applyFont="1" applyFill="1" applyBorder="1"/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Fill="1" applyBorder="1"/>
    <xf numFmtId="0" fontId="10" fillId="0" borderId="0" xfId="0" applyFont="1" applyAlignment="1">
      <alignment horizontal="left"/>
    </xf>
    <xf numFmtId="165" fontId="6" fillId="0" borderId="1" xfId="2" applyNumberFormat="1" applyFont="1" applyFill="1" applyBorder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165" fontId="6" fillId="0" borderId="1" xfId="2" applyNumberFormat="1" applyFont="1" applyFill="1" applyBorder="1"/>
    <xf numFmtId="165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/>
    <xf numFmtId="165" fontId="5" fillId="0" borderId="1" xfId="2" applyNumberFormat="1" applyFont="1" applyFill="1" applyBorder="1"/>
    <xf numFmtId="166" fontId="6" fillId="0" borderId="1" xfId="1" applyNumberFormat="1" applyFont="1" applyBorder="1"/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5" fontId="5" fillId="2" borderId="1" xfId="2" applyNumberFormat="1" applyFont="1" applyFill="1" applyBorder="1"/>
    <xf numFmtId="166" fontId="5" fillId="2" borderId="1" xfId="1" applyNumberFormat="1" applyFont="1" applyFill="1" applyBorder="1"/>
    <xf numFmtId="0" fontId="13" fillId="0" borderId="1" xfId="0" applyNumberFormat="1" applyFont="1" applyFill="1" applyBorder="1"/>
    <xf numFmtId="165" fontId="6" fillId="0" borderId="4" xfId="2" applyNumberFormat="1" applyFont="1" applyBorder="1"/>
    <xf numFmtId="165" fontId="6" fillId="0" borderId="5" xfId="2" applyNumberFormat="1" applyFont="1" applyBorder="1"/>
    <xf numFmtId="165" fontId="6" fillId="0" borderId="5" xfId="2" applyNumberFormat="1" applyFont="1" applyFill="1" applyBorder="1"/>
    <xf numFmtId="166" fontId="6" fillId="0" borderId="8" xfId="1" applyNumberFormat="1" applyFont="1" applyFill="1" applyBorder="1"/>
    <xf numFmtId="166" fontId="6" fillId="0" borderId="0" xfId="1" applyNumberFormat="1" applyFont="1" applyFill="1" applyBorder="1"/>
    <xf numFmtId="165" fontId="6" fillId="2" borderId="1" xfId="2" applyNumberFormat="1" applyFont="1" applyFill="1" applyBorder="1"/>
    <xf numFmtId="0" fontId="5" fillId="4" borderId="1" xfId="0" applyFont="1" applyFill="1" applyBorder="1" applyAlignment="1">
      <alignment horizontal="left" wrapText="1"/>
    </xf>
    <xf numFmtId="165" fontId="5" fillId="5" borderId="1" xfId="2" applyNumberFormat="1" applyFont="1" applyFill="1" applyBorder="1"/>
    <xf numFmtId="165" fontId="5" fillId="4" borderId="1" xfId="2" applyNumberFormat="1" applyFont="1" applyFill="1" applyBorder="1"/>
    <xf numFmtId="165" fontId="5" fillId="4" borderId="4" xfId="2" applyNumberFormat="1" applyFont="1" applyFill="1" applyBorder="1"/>
    <xf numFmtId="165" fontId="5" fillId="4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166" fontId="5" fillId="4" borderId="1" xfId="1" applyNumberFormat="1" applyFont="1" applyFill="1" applyBorder="1" applyAlignment="1">
      <alignment horizontal="left"/>
    </xf>
    <xf numFmtId="166" fontId="5" fillId="6" borderId="1" xfId="1" applyNumberFormat="1" applyFont="1" applyFill="1" applyBorder="1"/>
    <xf numFmtId="166" fontId="5" fillId="7" borderId="1" xfId="1" applyNumberFormat="1" applyFont="1" applyFill="1" applyBorder="1"/>
    <xf numFmtId="166" fontId="5" fillId="4" borderId="1" xfId="1" applyNumberFormat="1" applyFont="1" applyFill="1" applyBorder="1"/>
    <xf numFmtId="166" fontId="5" fillId="4" borderId="1" xfId="0" applyNumberFormat="1" applyFont="1" applyFill="1" applyBorder="1"/>
    <xf numFmtId="166" fontId="5" fillId="5" borderId="1" xfId="1" applyNumberFormat="1" applyFont="1" applyFill="1" applyBorder="1"/>
    <xf numFmtId="165" fontId="6" fillId="4" borderId="1" xfId="2" applyNumberFormat="1" applyFont="1" applyFill="1" applyBorder="1"/>
    <xf numFmtId="165" fontId="5" fillId="8" borderId="1" xfId="2" applyNumberFormat="1" applyFont="1" applyFill="1" applyBorder="1"/>
    <xf numFmtId="165" fontId="5" fillId="8" borderId="4" xfId="2" applyNumberFormat="1" applyFont="1" applyFill="1" applyBorder="1"/>
    <xf numFmtId="165" fontId="5" fillId="8" borderId="1" xfId="0" applyNumberFormat="1" applyFont="1" applyFill="1" applyBorder="1"/>
    <xf numFmtId="166" fontId="5" fillId="8" borderId="1" xfId="1" applyNumberFormat="1" applyFont="1" applyFill="1" applyBorder="1"/>
    <xf numFmtId="166" fontId="5" fillId="8" borderId="1" xfId="0" applyNumberFormat="1" applyFont="1" applyFill="1" applyBorder="1"/>
    <xf numFmtId="0" fontId="14" fillId="8" borderId="1" xfId="0" applyNumberFormat="1" applyFont="1" applyFill="1" applyBorder="1"/>
    <xf numFmtId="0" fontId="6" fillId="8" borderId="1" xfId="0" applyFont="1" applyFill="1" applyBorder="1" applyAlignment="1">
      <alignment horizontal="left" indent="1"/>
    </xf>
    <xf numFmtId="165" fontId="2" fillId="10" borderId="1" xfId="2" applyNumberFormat="1" applyFont="1" applyFill="1" applyBorder="1" applyAlignment="1">
      <alignment horizontal="center"/>
    </xf>
    <xf numFmtId="165" fontId="5" fillId="10" borderId="1" xfId="2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vertical="center" wrapText="1"/>
    </xf>
    <xf numFmtId="165" fontId="2" fillId="9" borderId="1" xfId="2" applyNumberFormat="1" applyFont="1" applyFill="1" applyBorder="1" applyAlignment="1">
      <alignment vertical="center"/>
    </xf>
    <xf numFmtId="165" fontId="5" fillId="9" borderId="1" xfId="2" applyNumberFormat="1" applyFont="1" applyFill="1" applyBorder="1" applyAlignment="1">
      <alignment vertical="center"/>
    </xf>
    <xf numFmtId="165" fontId="5" fillId="9" borderId="1" xfId="0" applyNumberFormat="1" applyFont="1" applyFill="1" applyBorder="1" applyAlignment="1">
      <alignment vertical="center"/>
    </xf>
    <xf numFmtId="166" fontId="5" fillId="9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horizontal="left"/>
    </xf>
    <xf numFmtId="166" fontId="5" fillId="9" borderId="1" xfId="1" applyNumberFormat="1" applyFont="1" applyFill="1" applyBorder="1" applyAlignment="1">
      <alignment horizontal="left"/>
    </xf>
    <xf numFmtId="166" fontId="7" fillId="11" borderId="1" xfId="1" applyNumberFormat="1" applyFont="1" applyFill="1" applyBorder="1"/>
    <xf numFmtId="166" fontId="5" fillId="12" borderId="1" xfId="1" applyNumberFormat="1" applyFont="1" applyFill="1" applyBorder="1"/>
    <xf numFmtId="166" fontId="5" fillId="11" borderId="1" xfId="1" applyNumberFormat="1" applyFont="1" applyFill="1" applyBorder="1"/>
    <xf numFmtId="166" fontId="5" fillId="9" borderId="1" xfId="1" applyNumberFormat="1" applyFont="1" applyFill="1" applyBorder="1"/>
    <xf numFmtId="0" fontId="2" fillId="9" borderId="1" xfId="0" applyFont="1" applyFill="1" applyBorder="1" applyAlignment="1">
      <alignment horizontal="left"/>
    </xf>
    <xf numFmtId="165" fontId="2" fillId="9" borderId="1" xfId="2" applyNumberFormat="1" applyFont="1" applyFill="1" applyBorder="1"/>
    <xf numFmtId="165" fontId="5" fillId="9" borderId="1" xfId="2" applyNumberFormat="1" applyFont="1" applyFill="1" applyBorder="1"/>
    <xf numFmtId="165" fontId="5" fillId="2" borderId="1" xfId="2" applyNumberFormat="1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indent="1"/>
    </xf>
    <xf numFmtId="0" fontId="6" fillId="2" borderId="1" xfId="0" applyFont="1" applyFill="1" applyBorder="1" applyAlignment="1">
      <alignment horizontal="left" indent="1"/>
    </xf>
    <xf numFmtId="166" fontId="15" fillId="2" borderId="1" xfId="1" applyNumberFormat="1" applyFont="1" applyFill="1" applyBorder="1"/>
    <xf numFmtId="0" fontId="11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165" fontId="2" fillId="10" borderId="1" xfId="2" applyNumberFormat="1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65" fontId="2" fillId="10" borderId="4" xfId="2" applyNumberFormat="1" applyFont="1" applyFill="1" applyBorder="1" applyAlignment="1">
      <alignment horizontal="center"/>
    </xf>
    <xf numFmtId="165" fontId="2" fillId="10" borderId="7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0000FF"/>
      <color rgb="FF3333FF"/>
      <color rgb="FF0066FF"/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7"/>
  <sheetViews>
    <sheetView tabSelected="1" zoomScale="90" zoomScaleNormal="90" workbookViewId="0">
      <selection sqref="A1:U1"/>
    </sheetView>
  </sheetViews>
  <sheetFormatPr defaultColWidth="9" defaultRowHeight="21" x14ac:dyDescent="0.35"/>
  <cols>
    <col min="1" max="1" width="24.28515625" style="2" customWidth="1"/>
    <col min="2" max="2" width="12" style="2" hidden="1" customWidth="1"/>
    <col min="3" max="4" width="12" style="2" customWidth="1"/>
    <col min="5" max="5" width="12" style="2" hidden="1" customWidth="1"/>
    <col min="6" max="7" width="12" style="2" customWidth="1"/>
    <col min="8" max="8" width="12" style="2" hidden="1" customWidth="1"/>
    <col min="9" max="10" width="12" style="2" customWidth="1"/>
    <col min="11" max="11" width="12" style="2" hidden="1" customWidth="1"/>
    <col min="12" max="12" width="12.7109375" style="2" bestFit="1" customWidth="1"/>
    <col min="13" max="13" width="12.5703125" style="2" bestFit="1" customWidth="1"/>
    <col min="14" max="14" width="12" style="2" hidden="1" customWidth="1"/>
    <col min="15" max="16" width="12" style="2" customWidth="1"/>
    <col min="17" max="17" width="9.42578125" style="2" hidden="1" customWidth="1"/>
    <col min="18" max="19" width="9.42578125" style="2" customWidth="1"/>
    <col min="20" max="20" width="12" style="11" hidden="1" customWidth="1"/>
    <col min="21" max="21" width="12.7109375" style="11" bestFit="1" customWidth="1"/>
    <col min="22" max="22" width="13" style="2" customWidth="1"/>
    <col min="23" max="23" width="5" style="25" customWidth="1"/>
    <col min="24" max="16384" width="9" style="2"/>
  </cols>
  <sheetData>
    <row r="1" spans="1:23" ht="35.25" customHeight="1" x14ac:dyDescent="0.35">
      <c r="A1" s="93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3" ht="21" customHeight="1" x14ac:dyDescent="0.35">
      <c r="A2" s="94" t="s">
        <v>9</v>
      </c>
      <c r="B2" s="96" t="s">
        <v>2</v>
      </c>
      <c r="C2" s="97"/>
      <c r="D2" s="98"/>
      <c r="E2" s="96" t="s">
        <v>1</v>
      </c>
      <c r="F2" s="97"/>
      <c r="G2" s="98"/>
      <c r="H2" s="96" t="s">
        <v>7</v>
      </c>
      <c r="I2" s="97"/>
      <c r="J2" s="98"/>
      <c r="K2" s="96" t="s">
        <v>21</v>
      </c>
      <c r="L2" s="97"/>
      <c r="M2" s="98"/>
      <c r="N2" s="96" t="s">
        <v>8</v>
      </c>
      <c r="O2" s="97"/>
      <c r="P2" s="98"/>
      <c r="Q2" s="96" t="s">
        <v>3</v>
      </c>
      <c r="R2" s="97"/>
      <c r="S2" s="98"/>
      <c r="T2" s="96" t="s">
        <v>15</v>
      </c>
      <c r="U2" s="97"/>
      <c r="V2" s="98"/>
      <c r="W2" s="23"/>
    </row>
    <row r="3" spans="1:23" ht="21" customHeight="1" x14ac:dyDescent="0.35">
      <c r="A3" s="95"/>
      <c r="B3" s="40" t="s">
        <v>16</v>
      </c>
      <c r="C3" s="40" t="s">
        <v>19</v>
      </c>
      <c r="D3" s="40" t="s">
        <v>20</v>
      </c>
      <c r="E3" s="40" t="s">
        <v>16</v>
      </c>
      <c r="F3" s="40" t="s">
        <v>19</v>
      </c>
      <c r="G3" s="40" t="s">
        <v>20</v>
      </c>
      <c r="H3" s="40" t="s">
        <v>16</v>
      </c>
      <c r="I3" s="40" t="s">
        <v>19</v>
      </c>
      <c r="J3" s="40" t="s">
        <v>20</v>
      </c>
      <c r="K3" s="40" t="s">
        <v>16</v>
      </c>
      <c r="L3" s="40" t="s">
        <v>19</v>
      </c>
      <c r="M3" s="40" t="s">
        <v>20</v>
      </c>
      <c r="N3" s="40" t="s">
        <v>16</v>
      </c>
      <c r="O3" s="40" t="s">
        <v>19</v>
      </c>
      <c r="P3" s="40" t="s">
        <v>20</v>
      </c>
      <c r="Q3" s="40" t="s">
        <v>16</v>
      </c>
      <c r="R3" s="40" t="s">
        <v>19</v>
      </c>
      <c r="S3" s="40" t="s">
        <v>20</v>
      </c>
      <c r="T3" s="40" t="s">
        <v>16</v>
      </c>
      <c r="U3" s="41" t="s">
        <v>19</v>
      </c>
      <c r="V3" s="40" t="s">
        <v>20</v>
      </c>
      <c r="W3" s="23"/>
    </row>
    <row r="4" spans="1:23" ht="26.25" customHeight="1" x14ac:dyDescent="0.35">
      <c r="A4" s="51" t="s">
        <v>17</v>
      </c>
      <c r="B4" s="52">
        <f t="shared" ref="B4:T4" si="0">B10+B16+B22</f>
        <v>2645084</v>
      </c>
      <c r="C4" s="52">
        <f>C10+C16+C22</f>
        <v>2673922</v>
      </c>
      <c r="D4" s="52">
        <f>D10+D16+D22</f>
        <v>2713345</v>
      </c>
      <c r="E4" s="52">
        <f t="shared" si="0"/>
        <v>415722</v>
      </c>
      <c r="F4" s="52">
        <f>F10+F16+F22</f>
        <v>415673</v>
      </c>
      <c r="G4" s="52">
        <f>G10+G16+G22</f>
        <v>421588</v>
      </c>
      <c r="H4" s="52">
        <f t="shared" si="0"/>
        <v>44290</v>
      </c>
      <c r="I4" s="52">
        <f>I10+I16+I22</f>
        <v>44847</v>
      </c>
      <c r="J4" s="52">
        <f>J10+J16+J22</f>
        <v>43191</v>
      </c>
      <c r="K4" s="53">
        <f t="shared" si="0"/>
        <v>3105096</v>
      </c>
      <c r="L4" s="53">
        <f>L10+L16+L22</f>
        <v>3134442</v>
      </c>
      <c r="M4" s="53">
        <f>M10+M16+M22</f>
        <v>3178124</v>
      </c>
      <c r="N4" s="52">
        <f t="shared" si="0"/>
        <v>14641</v>
      </c>
      <c r="O4" s="52">
        <f>O10+O16+O22</f>
        <v>14454</v>
      </c>
      <c r="P4" s="52">
        <f>P10+P16+P22</f>
        <v>13580</v>
      </c>
      <c r="Q4" s="52">
        <f t="shared" si="0"/>
        <v>1</v>
      </c>
      <c r="R4" s="53">
        <f>R10+R16+R22</f>
        <v>1</v>
      </c>
      <c r="S4" s="53">
        <f>S10+S16+S22</f>
        <v>2</v>
      </c>
      <c r="T4" s="53">
        <f t="shared" si="0"/>
        <v>3119738</v>
      </c>
      <c r="U4" s="54">
        <f>U10+U16+U22</f>
        <v>3148897</v>
      </c>
      <c r="V4" s="55">
        <f>V10+V16+V22</f>
        <v>3191706</v>
      </c>
      <c r="W4" s="11"/>
    </row>
    <row r="5" spans="1:23" ht="26.25" customHeight="1" x14ac:dyDescent="0.35">
      <c r="A5" s="70" t="s">
        <v>4</v>
      </c>
      <c r="B5" s="21">
        <f t="shared" ref="B5:T5" si="1">B11+B17+B23</f>
        <v>1122906</v>
      </c>
      <c r="C5" s="21">
        <f>C11+C17+C23</f>
        <v>1127341</v>
      </c>
      <c r="D5" s="35">
        <f t="shared" ref="D5:F9" si="2">D11+D17+D23</f>
        <v>1138309</v>
      </c>
      <c r="E5" s="35">
        <f t="shared" si="1"/>
        <v>137511</v>
      </c>
      <c r="F5" s="35">
        <f>F11+F17+F24</f>
        <v>139715</v>
      </c>
      <c r="G5" s="35">
        <f t="shared" ref="G5:G9" si="3">G11+G17+G23</f>
        <v>142798</v>
      </c>
      <c r="H5" s="35">
        <f t="shared" si="1"/>
        <v>20323</v>
      </c>
      <c r="I5" s="35">
        <f>I11+I17+I23</f>
        <v>21200</v>
      </c>
      <c r="J5" s="35">
        <f t="shared" ref="J5:J9" si="4">J11+J17+J23</f>
        <v>21057</v>
      </c>
      <c r="K5" s="35">
        <f t="shared" si="1"/>
        <v>1280740</v>
      </c>
      <c r="L5" s="64">
        <f>L11+L17+L23</f>
        <v>1288256</v>
      </c>
      <c r="M5" s="64">
        <f t="shared" ref="M5:M9" si="5">M11+M17+M23</f>
        <v>1302164</v>
      </c>
      <c r="N5" s="35">
        <f t="shared" si="1"/>
        <v>6524</v>
      </c>
      <c r="O5" s="35">
        <f t="shared" si="1"/>
        <v>6540</v>
      </c>
      <c r="P5" s="35">
        <f t="shared" si="1"/>
        <v>6178</v>
      </c>
      <c r="Q5" s="21">
        <f t="shared" si="1"/>
        <v>0</v>
      </c>
      <c r="R5" s="38">
        <f t="shared" si="1"/>
        <v>0</v>
      </c>
      <c r="S5" s="38">
        <f t="shared" ref="S5" si="6">S11+S17+S23</f>
        <v>0</v>
      </c>
      <c r="T5" s="35">
        <f t="shared" si="1"/>
        <v>1284714</v>
      </c>
      <c r="U5" s="65">
        <f>U11+U17+U23</f>
        <v>1294796</v>
      </c>
      <c r="V5" s="66">
        <f t="shared" ref="V5:V9" si="7">V11+V17+V23</f>
        <v>1308342</v>
      </c>
      <c r="W5" s="11"/>
    </row>
    <row r="6" spans="1:23" ht="26.25" customHeight="1" x14ac:dyDescent="0.35">
      <c r="A6" s="70" t="s">
        <v>0</v>
      </c>
      <c r="B6" s="21">
        <f t="shared" ref="B6:C9" si="8">B12+B18+B24</f>
        <v>444326</v>
      </c>
      <c r="C6" s="21">
        <f t="shared" si="8"/>
        <v>445502</v>
      </c>
      <c r="D6" s="35">
        <f t="shared" si="2"/>
        <v>453466</v>
      </c>
      <c r="E6" s="35">
        <f>E12+E18+E24</f>
        <v>79020</v>
      </c>
      <c r="F6" s="35">
        <f>F12+F18+F25</f>
        <v>79227</v>
      </c>
      <c r="G6" s="35">
        <f t="shared" si="3"/>
        <v>79642</v>
      </c>
      <c r="H6" s="35">
        <f t="shared" ref="H6:I9" si="9">H12+H18+H24</f>
        <v>7352</v>
      </c>
      <c r="I6" s="35">
        <f t="shared" si="9"/>
        <v>7375</v>
      </c>
      <c r="J6" s="35">
        <f t="shared" si="4"/>
        <v>7127</v>
      </c>
      <c r="K6" s="35">
        <f t="shared" ref="K6:L9" si="10">K12+K18+K24</f>
        <v>530698</v>
      </c>
      <c r="L6" s="64">
        <f t="shared" si="10"/>
        <v>532104</v>
      </c>
      <c r="M6" s="64">
        <f t="shared" si="5"/>
        <v>540235</v>
      </c>
      <c r="N6" s="35">
        <f t="shared" ref="N6:P9" si="11">N12+N18+N24</f>
        <v>4002</v>
      </c>
      <c r="O6" s="35">
        <f t="shared" si="11"/>
        <v>3940</v>
      </c>
      <c r="P6" s="35">
        <f t="shared" si="11"/>
        <v>3742</v>
      </c>
      <c r="Q6" s="21">
        <f t="shared" ref="Q6:R9" si="12">Q12+Q18+Q24</f>
        <v>0</v>
      </c>
      <c r="R6" s="38">
        <f t="shared" si="12"/>
        <v>0</v>
      </c>
      <c r="S6" s="38">
        <f t="shared" ref="S6" si="13">S12+S18+S24</f>
        <v>0</v>
      </c>
      <c r="T6" s="35">
        <f t="shared" ref="T6:U9" si="14">T12+T18+T24</f>
        <v>500883</v>
      </c>
      <c r="U6" s="65">
        <f t="shared" si="14"/>
        <v>536044</v>
      </c>
      <c r="V6" s="66">
        <f t="shared" si="7"/>
        <v>543977</v>
      </c>
      <c r="W6" s="11"/>
    </row>
    <row r="7" spans="1:23" ht="26.25" customHeight="1" x14ac:dyDescent="0.35">
      <c r="A7" s="70" t="s">
        <v>5</v>
      </c>
      <c r="B7" s="21">
        <f t="shared" si="8"/>
        <v>47218</v>
      </c>
      <c r="C7" s="21">
        <f t="shared" si="8"/>
        <v>55315</v>
      </c>
      <c r="D7" s="35">
        <f t="shared" si="2"/>
        <v>58110</v>
      </c>
      <c r="E7" s="35">
        <f>E13+E19+E25</f>
        <v>1683</v>
      </c>
      <c r="F7" s="35">
        <f>F13+F19+F26</f>
        <v>1681</v>
      </c>
      <c r="G7" s="35">
        <f t="shared" si="3"/>
        <v>2045</v>
      </c>
      <c r="H7" s="35">
        <f t="shared" si="9"/>
        <v>292</v>
      </c>
      <c r="I7" s="35">
        <f t="shared" si="9"/>
        <v>331</v>
      </c>
      <c r="J7" s="35">
        <f t="shared" si="4"/>
        <v>355</v>
      </c>
      <c r="K7" s="35">
        <f t="shared" si="10"/>
        <v>49193</v>
      </c>
      <c r="L7" s="64">
        <f t="shared" si="10"/>
        <v>57327</v>
      </c>
      <c r="M7" s="64">
        <f t="shared" si="5"/>
        <v>60510</v>
      </c>
      <c r="N7" s="35">
        <f t="shared" si="11"/>
        <v>73</v>
      </c>
      <c r="O7" s="35">
        <f t="shared" si="11"/>
        <v>77</v>
      </c>
      <c r="P7" s="35">
        <f t="shared" si="11"/>
        <v>85</v>
      </c>
      <c r="Q7" s="21">
        <f t="shared" si="12"/>
        <v>0</v>
      </c>
      <c r="R7" s="38">
        <f t="shared" si="12"/>
        <v>0</v>
      </c>
      <c r="S7" s="38">
        <f t="shared" ref="S7" si="15">S13+S19+S25</f>
        <v>0</v>
      </c>
      <c r="T7" s="35">
        <f t="shared" si="14"/>
        <v>4552</v>
      </c>
      <c r="U7" s="65">
        <f t="shared" si="14"/>
        <v>57404</v>
      </c>
      <c r="V7" s="66">
        <f t="shared" si="7"/>
        <v>60595</v>
      </c>
      <c r="W7" s="11"/>
    </row>
    <row r="8" spans="1:23" ht="26.25" customHeight="1" x14ac:dyDescent="0.35">
      <c r="A8" s="70" t="s">
        <v>6</v>
      </c>
      <c r="B8" s="21">
        <f t="shared" si="8"/>
        <v>1030634</v>
      </c>
      <c r="C8" s="21">
        <f t="shared" si="8"/>
        <v>1045764</v>
      </c>
      <c r="D8" s="35">
        <f t="shared" si="2"/>
        <v>1063460</v>
      </c>
      <c r="E8" s="35">
        <f>E14+E20+E26</f>
        <v>197508</v>
      </c>
      <c r="F8" s="35">
        <f>F14+F20+F27</f>
        <v>195050</v>
      </c>
      <c r="G8" s="35">
        <f t="shared" si="3"/>
        <v>197103</v>
      </c>
      <c r="H8" s="35">
        <f t="shared" si="9"/>
        <v>16323</v>
      </c>
      <c r="I8" s="35">
        <f t="shared" si="9"/>
        <v>15941</v>
      </c>
      <c r="J8" s="35">
        <f t="shared" si="4"/>
        <v>14652</v>
      </c>
      <c r="K8" s="35">
        <f t="shared" si="10"/>
        <v>1244465</v>
      </c>
      <c r="L8" s="64">
        <f t="shared" si="10"/>
        <v>1256755</v>
      </c>
      <c r="M8" s="64">
        <f t="shared" si="5"/>
        <v>1275215</v>
      </c>
      <c r="N8" s="35">
        <f t="shared" si="11"/>
        <v>4042</v>
      </c>
      <c r="O8" s="35">
        <f t="shared" si="11"/>
        <v>3897</v>
      </c>
      <c r="P8" s="35">
        <f t="shared" si="11"/>
        <v>3575</v>
      </c>
      <c r="Q8" s="21">
        <f t="shared" si="12"/>
        <v>1</v>
      </c>
      <c r="R8" s="38">
        <f t="shared" si="12"/>
        <v>0</v>
      </c>
      <c r="S8" s="38">
        <f t="shared" ref="S8" si="16">S14+S20+S26</f>
        <v>0</v>
      </c>
      <c r="T8" s="35">
        <f t="shared" si="14"/>
        <v>1244153</v>
      </c>
      <c r="U8" s="65">
        <f t="shared" si="14"/>
        <v>1260652</v>
      </c>
      <c r="V8" s="66">
        <f t="shared" si="7"/>
        <v>1278790</v>
      </c>
      <c r="W8" s="11"/>
    </row>
    <row r="9" spans="1:23" ht="26.25" customHeight="1" x14ac:dyDescent="0.35">
      <c r="A9" s="70" t="s">
        <v>11</v>
      </c>
      <c r="B9" s="21">
        <f t="shared" si="8"/>
        <v>0</v>
      </c>
      <c r="C9" s="21">
        <f t="shared" si="8"/>
        <v>0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3"/>
        <v>0</v>
      </c>
      <c r="H9" s="35">
        <f t="shared" si="9"/>
        <v>0</v>
      </c>
      <c r="I9" s="35">
        <f t="shared" si="9"/>
        <v>0</v>
      </c>
      <c r="J9" s="35">
        <f t="shared" si="4"/>
        <v>0</v>
      </c>
      <c r="K9" s="35">
        <f t="shared" si="10"/>
        <v>0</v>
      </c>
      <c r="L9" s="64">
        <f t="shared" si="10"/>
        <v>0</v>
      </c>
      <c r="M9" s="64">
        <f t="shared" si="5"/>
        <v>0</v>
      </c>
      <c r="N9" s="35">
        <f t="shared" si="11"/>
        <v>0</v>
      </c>
      <c r="O9" s="35">
        <f t="shared" si="11"/>
        <v>0</v>
      </c>
      <c r="P9" s="35">
        <f t="shared" si="11"/>
        <v>0</v>
      </c>
      <c r="Q9" s="21">
        <f t="shared" si="12"/>
        <v>0</v>
      </c>
      <c r="R9" s="35">
        <f t="shared" si="12"/>
        <v>1</v>
      </c>
      <c r="S9" s="35">
        <f>S10+S16+S22</f>
        <v>2</v>
      </c>
      <c r="T9" s="35">
        <f t="shared" si="14"/>
        <v>0</v>
      </c>
      <c r="U9" s="65">
        <f t="shared" si="14"/>
        <v>1</v>
      </c>
      <c r="V9" s="66">
        <f t="shared" si="7"/>
        <v>2</v>
      </c>
      <c r="W9" s="11"/>
    </row>
    <row r="10" spans="1:23" ht="26.25" customHeight="1" x14ac:dyDescent="0.35">
      <c r="A10" s="56" t="s">
        <v>12</v>
      </c>
      <c r="B10" s="57">
        <v>389724</v>
      </c>
      <c r="C10" s="58">
        <v>412226</v>
      </c>
      <c r="D10" s="59">
        <v>448457</v>
      </c>
      <c r="E10" s="57">
        <v>302449</v>
      </c>
      <c r="F10" s="58">
        <v>302400</v>
      </c>
      <c r="G10" s="59">
        <v>308315</v>
      </c>
      <c r="H10" s="57">
        <v>41161</v>
      </c>
      <c r="I10" s="58">
        <v>41718</v>
      </c>
      <c r="J10" s="59">
        <v>40062</v>
      </c>
      <c r="K10" s="57">
        <v>733334</v>
      </c>
      <c r="L10" s="60">
        <f>I10+F10+C10</f>
        <v>756344</v>
      </c>
      <c r="M10" s="61">
        <v>796834</v>
      </c>
      <c r="N10" s="57">
        <v>14405</v>
      </c>
      <c r="O10" s="58">
        <v>14218</v>
      </c>
      <c r="P10" s="59">
        <v>13344</v>
      </c>
      <c r="Q10" s="57">
        <v>1</v>
      </c>
      <c r="R10" s="58">
        <v>1</v>
      </c>
      <c r="S10" s="59">
        <v>2</v>
      </c>
      <c r="T10" s="57">
        <v>747740</v>
      </c>
      <c r="U10" s="58">
        <f>U11+U12+U13+U14+U15</f>
        <v>770563</v>
      </c>
      <c r="V10" s="59">
        <v>810180</v>
      </c>
      <c r="W10" s="26"/>
    </row>
    <row r="11" spans="1:23" ht="26.25" customHeight="1" x14ac:dyDescent="0.35">
      <c r="A11" s="70" t="s">
        <v>4</v>
      </c>
      <c r="B11" s="20">
        <v>118434</v>
      </c>
      <c r="C11" s="20">
        <v>122791</v>
      </c>
      <c r="D11" s="20">
        <v>134167</v>
      </c>
      <c r="E11" s="20">
        <v>104501</v>
      </c>
      <c r="F11" s="20">
        <v>106705</v>
      </c>
      <c r="G11" s="20">
        <v>109788</v>
      </c>
      <c r="H11" s="20">
        <v>19456</v>
      </c>
      <c r="I11" s="20">
        <v>20333</v>
      </c>
      <c r="J11" s="20">
        <v>20190</v>
      </c>
      <c r="K11" s="20">
        <f>H11+E11+B11</f>
        <v>242391</v>
      </c>
      <c r="L11" s="67">
        <f>I11+F11+C11</f>
        <v>249829</v>
      </c>
      <c r="M11" s="68">
        <v>264145</v>
      </c>
      <c r="N11" s="20">
        <v>6437</v>
      </c>
      <c r="O11" s="20">
        <v>6453</v>
      </c>
      <c r="P11" s="20">
        <v>6091</v>
      </c>
      <c r="Q11" s="21">
        <f>Q17+Q23+Q29</f>
        <v>0</v>
      </c>
      <c r="R11" s="38">
        <f t="shared" ref="R11:S14" si="17">R17+R23+R29</f>
        <v>0</v>
      </c>
      <c r="S11" s="38">
        <f t="shared" si="17"/>
        <v>0</v>
      </c>
      <c r="T11" s="20">
        <f>K11+N11</f>
        <v>248828</v>
      </c>
      <c r="U11" s="67">
        <v>256282</v>
      </c>
      <c r="V11" s="67">
        <v>270236</v>
      </c>
      <c r="W11" s="22"/>
    </row>
    <row r="12" spans="1:23" ht="26.25" customHeight="1" x14ac:dyDescent="0.35">
      <c r="A12" s="70" t="s">
        <v>0</v>
      </c>
      <c r="B12" s="20">
        <v>43121</v>
      </c>
      <c r="C12" s="20">
        <v>45846</v>
      </c>
      <c r="D12" s="20">
        <v>49225</v>
      </c>
      <c r="E12" s="20">
        <v>47701</v>
      </c>
      <c r="F12" s="20">
        <v>47908</v>
      </c>
      <c r="G12" s="20">
        <v>48323</v>
      </c>
      <c r="H12" s="20">
        <v>6760</v>
      </c>
      <c r="I12" s="20">
        <v>6783</v>
      </c>
      <c r="J12" s="20">
        <v>6535</v>
      </c>
      <c r="K12" s="20">
        <f>H12+E12+B12</f>
        <v>97582</v>
      </c>
      <c r="L12" s="67">
        <f>I12+F12+C12</f>
        <v>100537</v>
      </c>
      <c r="M12" s="68">
        <v>104083</v>
      </c>
      <c r="N12" s="20">
        <v>3973</v>
      </c>
      <c r="O12" s="20">
        <v>3911</v>
      </c>
      <c r="P12" s="20">
        <v>3713</v>
      </c>
      <c r="Q12" s="21">
        <f>Q18+Q24+Q30</f>
        <v>0</v>
      </c>
      <c r="R12" s="38">
        <f t="shared" ref="R12" si="18">R18+R24+R30</f>
        <v>0</v>
      </c>
      <c r="S12" s="38">
        <f t="shared" si="17"/>
        <v>0</v>
      </c>
      <c r="T12" s="20">
        <f>K12+N12</f>
        <v>101555</v>
      </c>
      <c r="U12" s="67">
        <v>104448</v>
      </c>
      <c r="V12" s="67">
        <v>107796</v>
      </c>
      <c r="W12" s="22"/>
    </row>
    <row r="13" spans="1:23" ht="26.25" customHeight="1" x14ac:dyDescent="0.35">
      <c r="A13" s="70" t="s">
        <v>5</v>
      </c>
      <c r="B13" s="20">
        <v>2504</v>
      </c>
      <c r="C13" s="20">
        <v>2936</v>
      </c>
      <c r="D13" s="20">
        <v>5552</v>
      </c>
      <c r="E13" s="20">
        <v>1683</v>
      </c>
      <c r="F13" s="20">
        <v>1681</v>
      </c>
      <c r="G13" s="20">
        <v>2045</v>
      </c>
      <c r="H13" s="20">
        <v>292</v>
      </c>
      <c r="I13" s="20">
        <v>331</v>
      </c>
      <c r="J13" s="20">
        <v>355</v>
      </c>
      <c r="K13" s="20">
        <f>H13+E13+B13</f>
        <v>4479</v>
      </c>
      <c r="L13" s="67">
        <f>I13+F13+C13</f>
        <v>4948</v>
      </c>
      <c r="M13" s="68">
        <v>7952</v>
      </c>
      <c r="N13" s="20">
        <v>73</v>
      </c>
      <c r="O13" s="20">
        <v>77</v>
      </c>
      <c r="P13" s="20">
        <v>85</v>
      </c>
      <c r="Q13" s="21">
        <f>Q19+Q25+Q31</f>
        <v>0</v>
      </c>
      <c r="R13" s="38">
        <f t="shared" ref="R13" si="19">R19+R25+R31</f>
        <v>0</v>
      </c>
      <c r="S13" s="38">
        <f t="shared" si="17"/>
        <v>0</v>
      </c>
      <c r="T13" s="20">
        <f>K13+N13</f>
        <v>4552</v>
      </c>
      <c r="U13" s="67">
        <v>5025</v>
      </c>
      <c r="V13" s="67">
        <v>8037</v>
      </c>
      <c r="W13" s="22"/>
    </row>
    <row r="14" spans="1:23" ht="26.25" customHeight="1" x14ac:dyDescent="0.35">
      <c r="A14" s="70" t="s">
        <v>6</v>
      </c>
      <c r="B14" s="20">
        <v>225665</v>
      </c>
      <c r="C14" s="20">
        <v>240653</v>
      </c>
      <c r="D14" s="20">
        <v>259513</v>
      </c>
      <c r="E14" s="20">
        <v>148564</v>
      </c>
      <c r="F14" s="20">
        <v>146106</v>
      </c>
      <c r="G14" s="20">
        <v>148159</v>
      </c>
      <c r="H14" s="20">
        <v>14653</v>
      </c>
      <c r="I14" s="20">
        <v>14271</v>
      </c>
      <c r="J14" s="20">
        <v>12982</v>
      </c>
      <c r="K14" s="20">
        <f>H14+E14+B14</f>
        <v>388882</v>
      </c>
      <c r="L14" s="67">
        <f>I14+F14+C14</f>
        <v>401030</v>
      </c>
      <c r="M14" s="68">
        <v>420654</v>
      </c>
      <c r="N14" s="20">
        <v>3922</v>
      </c>
      <c r="O14" s="20">
        <v>3777</v>
      </c>
      <c r="P14" s="20">
        <v>3455</v>
      </c>
      <c r="Q14" s="20">
        <v>1</v>
      </c>
      <c r="R14" s="38">
        <f t="shared" ref="R14" si="20">R20+R26+R32</f>
        <v>0</v>
      </c>
      <c r="S14" s="38">
        <f t="shared" si="17"/>
        <v>0</v>
      </c>
      <c r="T14" s="20">
        <f>K14+N14+Q14</f>
        <v>392805</v>
      </c>
      <c r="U14" s="67">
        <v>404807</v>
      </c>
      <c r="V14" s="67">
        <v>424109</v>
      </c>
      <c r="W14" s="22"/>
    </row>
    <row r="15" spans="1:23" ht="26.25" customHeight="1" x14ac:dyDescent="0.35">
      <c r="A15" s="70" t="s">
        <v>11</v>
      </c>
      <c r="B15" s="21">
        <f>B21+B27+B33</f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64">
        <v>0</v>
      </c>
      <c r="M15" s="64">
        <v>0</v>
      </c>
      <c r="N15" s="21">
        <f>N21+N27+N33</f>
        <v>0</v>
      </c>
      <c r="O15" s="35">
        <f t="shared" ref="O15:P15" si="21">O21+O27+O33</f>
        <v>0</v>
      </c>
      <c r="P15" s="35">
        <f t="shared" si="21"/>
        <v>0</v>
      </c>
      <c r="Q15" s="21">
        <f>Q21+Q27+Q33</f>
        <v>0</v>
      </c>
      <c r="R15" s="20">
        <v>1</v>
      </c>
      <c r="S15" s="44">
        <v>2</v>
      </c>
      <c r="T15" s="21">
        <f>T21+T27+T33</f>
        <v>0</v>
      </c>
      <c r="U15" s="67">
        <v>1</v>
      </c>
      <c r="V15" s="69">
        <v>2</v>
      </c>
      <c r="W15" s="22"/>
    </row>
    <row r="16" spans="1:23" ht="26.25" customHeight="1" x14ac:dyDescent="0.35">
      <c r="A16" s="56" t="s">
        <v>13</v>
      </c>
      <c r="B16" s="53">
        <v>2169924</v>
      </c>
      <c r="C16" s="53">
        <v>2169924</v>
      </c>
      <c r="D16" s="53">
        <f>SUM(D17:D21)</f>
        <v>2169924</v>
      </c>
      <c r="E16" s="53">
        <v>113273</v>
      </c>
      <c r="F16" s="53">
        <v>113273</v>
      </c>
      <c r="G16" s="53">
        <f>SUM(G17:G21)</f>
        <v>113273</v>
      </c>
      <c r="H16" s="53">
        <v>3129</v>
      </c>
      <c r="I16" s="53">
        <v>3129</v>
      </c>
      <c r="J16" s="53">
        <f>SUM(J17:J21)</f>
        <v>3129</v>
      </c>
      <c r="K16" s="53">
        <v>2286326</v>
      </c>
      <c r="L16" s="53">
        <v>2286326</v>
      </c>
      <c r="M16" s="53">
        <f>SUM(M17:M21)</f>
        <v>2286326</v>
      </c>
      <c r="N16" s="53">
        <v>236</v>
      </c>
      <c r="O16" s="53">
        <v>236</v>
      </c>
      <c r="P16" s="53">
        <f>SUM(P17:P21)</f>
        <v>236</v>
      </c>
      <c r="Q16" s="53"/>
      <c r="R16" s="53"/>
      <c r="S16" s="53"/>
      <c r="T16" s="53">
        <v>2286562</v>
      </c>
      <c r="U16" s="54">
        <v>2286562</v>
      </c>
      <c r="V16" s="61">
        <f>SUM(V17:V21)</f>
        <v>2286562</v>
      </c>
      <c r="W16" s="27"/>
    </row>
    <row r="17" spans="1:23" ht="26.25" customHeight="1" x14ac:dyDescent="0.35">
      <c r="A17" s="70" t="s">
        <v>4</v>
      </c>
      <c r="B17" s="21">
        <v>1001922</v>
      </c>
      <c r="C17" s="21">
        <v>1001922</v>
      </c>
      <c r="D17" s="20">
        <v>1001922</v>
      </c>
      <c r="E17" s="21">
        <v>33010</v>
      </c>
      <c r="F17" s="21">
        <v>33010</v>
      </c>
      <c r="G17" s="20">
        <v>33010</v>
      </c>
      <c r="H17" s="21">
        <v>867</v>
      </c>
      <c r="I17" s="21">
        <v>867</v>
      </c>
      <c r="J17" s="37">
        <v>867</v>
      </c>
      <c r="K17" s="35">
        <v>1035799</v>
      </c>
      <c r="L17" s="64">
        <v>1035799</v>
      </c>
      <c r="M17" s="64">
        <f>D17+G17+J17</f>
        <v>1035799</v>
      </c>
      <c r="N17" s="21">
        <v>87</v>
      </c>
      <c r="O17" s="21">
        <v>87</v>
      </c>
      <c r="P17" s="37">
        <v>87</v>
      </c>
      <c r="Q17" s="21"/>
      <c r="R17" s="38">
        <f t="shared" ref="R17:S21" si="22">R23+R29+R35</f>
        <v>0</v>
      </c>
      <c r="S17" s="38">
        <f t="shared" si="22"/>
        <v>0</v>
      </c>
      <c r="T17" s="21">
        <v>1035886</v>
      </c>
      <c r="U17" s="64">
        <v>1035886</v>
      </c>
      <c r="V17" s="67">
        <v>1035886</v>
      </c>
      <c r="W17" s="24"/>
    </row>
    <row r="18" spans="1:23" ht="26.25" customHeight="1" x14ac:dyDescent="0.35">
      <c r="A18" s="70" t="s">
        <v>0</v>
      </c>
      <c r="B18" s="21">
        <v>367388</v>
      </c>
      <c r="C18" s="45">
        <v>367388</v>
      </c>
      <c r="D18" s="20">
        <v>367388</v>
      </c>
      <c r="E18" s="46">
        <v>31319</v>
      </c>
      <c r="F18" s="45">
        <v>31319</v>
      </c>
      <c r="G18" s="20">
        <v>31319</v>
      </c>
      <c r="H18" s="46">
        <v>592</v>
      </c>
      <c r="I18" s="45">
        <v>592</v>
      </c>
      <c r="J18" s="20">
        <v>592</v>
      </c>
      <c r="K18" s="47">
        <v>399299</v>
      </c>
      <c r="L18" s="64">
        <v>399299</v>
      </c>
      <c r="M18" s="64">
        <f>D18+G18+J18</f>
        <v>399299</v>
      </c>
      <c r="N18" s="21">
        <v>29</v>
      </c>
      <c r="O18" s="45">
        <v>29</v>
      </c>
      <c r="P18" s="20">
        <v>29</v>
      </c>
      <c r="Q18" s="46"/>
      <c r="R18" s="38">
        <f t="shared" ref="R18" si="23">R24+R30+R36</f>
        <v>0</v>
      </c>
      <c r="S18" s="38">
        <f t="shared" si="22"/>
        <v>0</v>
      </c>
      <c r="T18" s="21">
        <v>399328</v>
      </c>
      <c r="U18" s="65">
        <v>399328</v>
      </c>
      <c r="V18" s="67">
        <v>399328</v>
      </c>
      <c r="W18" s="24"/>
    </row>
    <row r="19" spans="1:23" ht="26.25" customHeight="1" x14ac:dyDescent="0.35">
      <c r="A19" s="70" t="s">
        <v>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64">
        <v>0</v>
      </c>
      <c r="M19" s="64">
        <v>0</v>
      </c>
      <c r="N19" s="35">
        <v>0</v>
      </c>
      <c r="O19" s="35">
        <v>0</v>
      </c>
      <c r="P19" s="35"/>
      <c r="Q19" s="35">
        <v>0</v>
      </c>
      <c r="R19" s="38">
        <f t="shared" ref="R19" si="24">R25+R31+R37</f>
        <v>0</v>
      </c>
      <c r="S19" s="38">
        <f t="shared" si="22"/>
        <v>0</v>
      </c>
      <c r="T19" s="35">
        <v>0</v>
      </c>
      <c r="U19" s="65">
        <v>0</v>
      </c>
      <c r="V19" s="64">
        <v>0</v>
      </c>
      <c r="W19" s="11"/>
    </row>
    <row r="20" spans="1:23" ht="26.25" customHeight="1" x14ac:dyDescent="0.35">
      <c r="A20" s="70" t="s">
        <v>6</v>
      </c>
      <c r="B20" s="21">
        <v>800614</v>
      </c>
      <c r="C20" s="21">
        <v>800614</v>
      </c>
      <c r="D20" s="48">
        <v>800614</v>
      </c>
      <c r="E20" s="21">
        <v>48944</v>
      </c>
      <c r="F20" s="21">
        <v>48944</v>
      </c>
      <c r="G20" s="49">
        <v>48944</v>
      </c>
      <c r="H20" s="21">
        <v>1670</v>
      </c>
      <c r="I20" s="21">
        <v>1670</v>
      </c>
      <c r="J20" s="49">
        <v>1670</v>
      </c>
      <c r="K20" s="35">
        <v>851228</v>
      </c>
      <c r="L20" s="64">
        <v>851228</v>
      </c>
      <c r="M20" s="64">
        <f>D20+G20+J20</f>
        <v>851228</v>
      </c>
      <c r="N20" s="21">
        <v>120</v>
      </c>
      <c r="O20" s="21">
        <v>120</v>
      </c>
      <c r="P20" s="49">
        <v>120</v>
      </c>
      <c r="Q20" s="21"/>
      <c r="R20" s="38">
        <f t="shared" ref="R20" si="25">R26+R32+R38</f>
        <v>0</v>
      </c>
      <c r="S20" s="38">
        <f t="shared" si="22"/>
        <v>0</v>
      </c>
      <c r="T20" s="21">
        <v>851348</v>
      </c>
      <c r="U20" s="65">
        <v>851348</v>
      </c>
      <c r="V20" s="67">
        <v>851348</v>
      </c>
      <c r="W20" s="28"/>
    </row>
    <row r="21" spans="1:23" ht="26.25" customHeight="1" x14ac:dyDescent="0.35">
      <c r="A21" s="70" t="s">
        <v>11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64">
        <v>0</v>
      </c>
      <c r="M21" s="64">
        <v>0</v>
      </c>
      <c r="N21" s="21">
        <v>0</v>
      </c>
      <c r="O21" s="35">
        <f t="shared" ref="O21:P21" si="26">O27+O33+O39</f>
        <v>0</v>
      </c>
      <c r="P21" s="35">
        <f t="shared" si="26"/>
        <v>0</v>
      </c>
      <c r="Q21" s="21">
        <v>0</v>
      </c>
      <c r="R21" s="21">
        <v>0</v>
      </c>
      <c r="S21" s="38">
        <f t="shared" si="22"/>
        <v>0</v>
      </c>
      <c r="T21" s="21">
        <v>0</v>
      </c>
      <c r="U21" s="65">
        <v>0</v>
      </c>
      <c r="V21" s="64">
        <v>0</v>
      </c>
      <c r="W21" s="11"/>
    </row>
    <row r="22" spans="1:23" ht="26.25" customHeight="1" x14ac:dyDescent="0.35">
      <c r="A22" s="56" t="s">
        <v>14</v>
      </c>
      <c r="B22" s="62">
        <v>85436</v>
      </c>
      <c r="C22" s="60">
        <v>91772</v>
      </c>
      <c r="D22" s="60">
        <f>SUM(D23:D27)</f>
        <v>94964</v>
      </c>
      <c r="E22" s="63">
        <v>0</v>
      </c>
      <c r="F22" s="63">
        <v>0</v>
      </c>
      <c r="G22" s="63"/>
      <c r="H22" s="63">
        <v>0</v>
      </c>
      <c r="I22" s="63">
        <v>0</v>
      </c>
      <c r="J22" s="63"/>
      <c r="K22" s="62">
        <v>85436</v>
      </c>
      <c r="L22" s="60">
        <v>91772</v>
      </c>
      <c r="M22" s="60">
        <f>SUM(M23:M27)</f>
        <v>94964</v>
      </c>
      <c r="N22" s="63">
        <v>0</v>
      </c>
      <c r="O22" s="63">
        <v>0</v>
      </c>
      <c r="P22" s="63"/>
      <c r="Q22" s="63">
        <v>0</v>
      </c>
      <c r="R22" s="63">
        <v>0</v>
      </c>
      <c r="S22" s="63"/>
      <c r="T22" s="62">
        <v>85436</v>
      </c>
      <c r="U22" s="60">
        <v>91772</v>
      </c>
      <c r="V22" s="60">
        <v>94964</v>
      </c>
      <c r="W22" s="11"/>
    </row>
    <row r="23" spans="1:23" ht="26.25" customHeight="1" x14ac:dyDescent="0.35">
      <c r="A23" s="70" t="s">
        <v>4</v>
      </c>
      <c r="B23" s="39">
        <v>2550</v>
      </c>
      <c r="C23" s="39">
        <v>2628</v>
      </c>
      <c r="D23" s="20">
        <v>2220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39">
        <v>2550</v>
      </c>
      <c r="L23" s="67">
        <v>2628</v>
      </c>
      <c r="M23" s="67">
        <v>2220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67">
        <v>2628</v>
      </c>
      <c r="V23" s="67">
        <v>2220</v>
      </c>
      <c r="W23" s="11"/>
    </row>
    <row r="24" spans="1:23" ht="26.25" customHeight="1" x14ac:dyDescent="0.35">
      <c r="A24" s="70" t="s">
        <v>0</v>
      </c>
      <c r="B24" s="39">
        <v>33817</v>
      </c>
      <c r="C24" s="39">
        <v>32268</v>
      </c>
      <c r="D24" s="20">
        <v>36853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39">
        <v>33817</v>
      </c>
      <c r="L24" s="67">
        <v>32268</v>
      </c>
      <c r="M24" s="67">
        <v>36853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67">
        <v>32268</v>
      </c>
      <c r="V24" s="67">
        <v>36853</v>
      </c>
      <c r="W24" s="11"/>
    </row>
    <row r="25" spans="1:23" ht="26.25" customHeight="1" x14ac:dyDescent="0.35">
      <c r="A25" s="70" t="s">
        <v>5</v>
      </c>
      <c r="B25" s="39">
        <v>44714</v>
      </c>
      <c r="C25" s="39">
        <v>52379</v>
      </c>
      <c r="D25" s="20">
        <v>52558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39">
        <v>44714</v>
      </c>
      <c r="L25" s="67">
        <v>52379</v>
      </c>
      <c r="M25" s="67">
        <v>52558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67">
        <v>52379</v>
      </c>
      <c r="V25" s="67">
        <v>52558</v>
      </c>
      <c r="W25" s="11"/>
    </row>
    <row r="26" spans="1:23" ht="26.25" customHeight="1" x14ac:dyDescent="0.35">
      <c r="A26" s="70" t="s">
        <v>6</v>
      </c>
      <c r="B26" s="39">
        <v>4355</v>
      </c>
      <c r="C26" s="39">
        <v>4497</v>
      </c>
      <c r="D26" s="20">
        <v>3333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39">
        <v>4355</v>
      </c>
      <c r="L26" s="67">
        <v>4497</v>
      </c>
      <c r="M26" s="67">
        <v>3333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67">
        <v>4497</v>
      </c>
      <c r="V26" s="67">
        <v>3333</v>
      </c>
      <c r="W26" s="11"/>
    </row>
    <row r="27" spans="1:23" ht="26.25" customHeight="1" x14ac:dyDescent="0.35">
      <c r="A27" s="70" t="s">
        <v>11</v>
      </c>
      <c r="B27" s="21">
        <v>0</v>
      </c>
      <c r="C27" s="21">
        <v>0</v>
      </c>
      <c r="D27" s="39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64">
        <v>0</v>
      </c>
      <c r="M27" s="64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64">
        <v>0</v>
      </c>
      <c r="V27" s="64">
        <v>0</v>
      </c>
      <c r="W27" s="11"/>
    </row>
    <row r="28" spans="1:23" ht="35.25" customHeight="1" x14ac:dyDescent="0.35">
      <c r="A28" s="32" t="s">
        <v>22</v>
      </c>
      <c r="B28" s="29"/>
      <c r="C28" s="29"/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1"/>
      <c r="U28" s="31"/>
      <c r="V28" s="29"/>
    </row>
    <row r="29" spans="1:23" x14ac:dyDescent="0.35">
      <c r="A29" s="92" t="s">
        <v>23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</row>
    <row r="30" spans="1:23" x14ac:dyDescent="0.35">
      <c r="B30" s="6"/>
      <c r="C30" s="6"/>
      <c r="D30" s="6"/>
      <c r="E30" s="7"/>
      <c r="F30" s="7"/>
      <c r="G30" s="7"/>
      <c r="H30" s="5"/>
      <c r="I30" s="5"/>
      <c r="J30" s="5"/>
      <c r="K30" s="8"/>
      <c r="L30" s="8"/>
      <c r="M30" s="8"/>
    </row>
    <row r="31" spans="1:23" x14ac:dyDescent="0.35">
      <c r="B31" s="6"/>
      <c r="C31" s="6"/>
      <c r="D31" s="6"/>
      <c r="E31" s="7"/>
      <c r="F31" s="7"/>
      <c r="G31" s="7"/>
      <c r="H31" s="5"/>
      <c r="I31" s="5"/>
      <c r="J31" s="5"/>
    </row>
    <row r="32" spans="1:23" x14ac:dyDescent="0.35">
      <c r="B32" s="6"/>
      <c r="C32" s="16"/>
      <c r="D32" s="16"/>
      <c r="E32" s="7"/>
      <c r="F32" s="7"/>
      <c r="G32" s="7"/>
      <c r="H32" s="5"/>
      <c r="I32" s="5"/>
      <c r="J32" s="5"/>
    </row>
    <row r="33" spans="2:10" x14ac:dyDescent="0.35">
      <c r="B33" s="6"/>
      <c r="C33" s="16"/>
      <c r="D33" s="16"/>
      <c r="E33" s="7"/>
      <c r="F33" s="7"/>
      <c r="G33" s="7"/>
      <c r="H33" s="18"/>
      <c r="I33" s="5"/>
      <c r="J33" s="5"/>
    </row>
    <row r="34" spans="2:10" x14ac:dyDescent="0.35">
      <c r="C34" s="17"/>
      <c r="D34" s="17"/>
      <c r="E34" s="8"/>
      <c r="F34" s="8"/>
      <c r="G34" s="8"/>
      <c r="H34" s="18"/>
    </row>
    <row r="35" spans="2:10" x14ac:dyDescent="0.35">
      <c r="C35" s="17"/>
      <c r="D35" s="17"/>
      <c r="H35" s="18"/>
    </row>
    <row r="36" spans="2:10" x14ac:dyDescent="0.35">
      <c r="C36" s="17"/>
      <c r="D36" s="17"/>
      <c r="H36" s="18"/>
    </row>
    <row r="37" spans="2:10" x14ac:dyDescent="0.35">
      <c r="H37" s="18"/>
    </row>
  </sheetData>
  <mergeCells count="10">
    <mergeCell ref="A29:V29"/>
    <mergeCell ref="A1:U1"/>
    <mergeCell ref="A2:A3"/>
    <mergeCell ref="T2:V2"/>
    <mergeCell ref="B2:D2"/>
    <mergeCell ref="E2:G2"/>
    <mergeCell ref="H2:J2"/>
    <mergeCell ref="K2:M2"/>
    <mergeCell ref="N2:P2"/>
    <mergeCell ref="Q2:S2"/>
  </mergeCells>
  <pageMargins left="0.21" right="0.196850393700787" top="0.15748031496063" bottom="0.15748031496063" header="0.17" footer="0.1574803149606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W30"/>
  <sheetViews>
    <sheetView zoomScale="90" zoomScaleNormal="90" workbookViewId="0">
      <selection sqref="A1:U1"/>
    </sheetView>
  </sheetViews>
  <sheetFormatPr defaultColWidth="9" defaultRowHeight="21" x14ac:dyDescent="0.35"/>
  <cols>
    <col min="1" max="1" width="23.28515625" style="2" customWidth="1"/>
    <col min="2" max="2" width="12.7109375" style="2" hidden="1" customWidth="1"/>
    <col min="3" max="4" width="12.7109375" style="2" customWidth="1"/>
    <col min="5" max="5" width="12.7109375" style="3" hidden="1" customWidth="1"/>
    <col min="6" max="7" width="12.7109375" style="3" customWidth="1"/>
    <col min="8" max="8" width="12.7109375" style="3" hidden="1" customWidth="1"/>
    <col min="9" max="10" width="12.7109375" style="3" customWidth="1"/>
    <col min="11" max="11" width="12.7109375" style="3" hidden="1" customWidth="1"/>
    <col min="12" max="13" width="12.7109375" style="3" customWidth="1"/>
    <col min="14" max="14" width="12.7109375" style="3" hidden="1" customWidth="1"/>
    <col min="15" max="16" width="12.7109375" style="3" customWidth="1"/>
    <col min="17" max="17" width="10.42578125" style="3" hidden="1" customWidth="1"/>
    <col min="18" max="19" width="10.42578125" style="3" customWidth="1"/>
    <col min="20" max="20" width="13.140625" style="2" hidden="1" customWidth="1"/>
    <col min="21" max="21" width="12.7109375" style="2" customWidth="1"/>
    <col min="22" max="22" width="13.5703125" style="2" customWidth="1"/>
    <col min="23" max="23" width="7" style="2" customWidth="1"/>
    <col min="24" max="16384" width="9" style="2"/>
  </cols>
  <sheetData>
    <row r="1" spans="1:23" ht="30.75" x14ac:dyDescent="0.45">
      <c r="A1" s="99" t="s">
        <v>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3" s="1" customFormat="1" x14ac:dyDescent="0.35">
      <c r="A2" s="100" t="s">
        <v>9</v>
      </c>
      <c r="B2" s="103" t="s">
        <v>2</v>
      </c>
      <c r="C2" s="104"/>
      <c r="D2" s="105"/>
      <c r="E2" s="106" t="s">
        <v>1</v>
      </c>
      <c r="F2" s="107"/>
      <c r="G2" s="108"/>
      <c r="H2" s="106" t="s">
        <v>7</v>
      </c>
      <c r="I2" s="107"/>
      <c r="J2" s="108"/>
      <c r="K2" s="106" t="s">
        <v>21</v>
      </c>
      <c r="L2" s="107"/>
      <c r="M2" s="108"/>
      <c r="N2" s="106" t="s">
        <v>8</v>
      </c>
      <c r="O2" s="107"/>
      <c r="P2" s="108"/>
      <c r="Q2" s="102" t="s">
        <v>3</v>
      </c>
      <c r="R2" s="102"/>
      <c r="S2" s="102"/>
      <c r="T2" s="102" t="s">
        <v>10</v>
      </c>
      <c r="U2" s="102"/>
      <c r="V2" s="102"/>
    </row>
    <row r="3" spans="1:23" s="9" customFormat="1" x14ac:dyDescent="0.35">
      <c r="A3" s="101"/>
      <c r="B3" s="71" t="s">
        <v>16</v>
      </c>
      <c r="C3" s="71" t="s">
        <v>19</v>
      </c>
      <c r="D3" s="72" t="s">
        <v>20</v>
      </c>
      <c r="E3" s="72" t="s">
        <v>16</v>
      </c>
      <c r="F3" s="72" t="s">
        <v>19</v>
      </c>
      <c r="G3" s="72" t="s">
        <v>20</v>
      </c>
      <c r="H3" s="72" t="s">
        <v>16</v>
      </c>
      <c r="I3" s="72" t="s">
        <v>19</v>
      </c>
      <c r="J3" s="72" t="s">
        <v>20</v>
      </c>
      <c r="K3" s="72" t="s">
        <v>16</v>
      </c>
      <c r="L3" s="72" t="s">
        <v>19</v>
      </c>
      <c r="M3" s="72" t="s">
        <v>20</v>
      </c>
      <c r="N3" s="72" t="s">
        <v>16</v>
      </c>
      <c r="O3" s="72" t="s">
        <v>19</v>
      </c>
      <c r="P3" s="72" t="s">
        <v>20</v>
      </c>
      <c r="Q3" s="72" t="s">
        <v>16</v>
      </c>
      <c r="R3" s="72" t="s">
        <v>19</v>
      </c>
      <c r="S3" s="72" t="s">
        <v>20</v>
      </c>
      <c r="T3" s="72" t="s">
        <v>16</v>
      </c>
      <c r="U3" s="72" t="s">
        <v>19</v>
      </c>
      <c r="V3" s="72" t="s">
        <v>20</v>
      </c>
    </row>
    <row r="4" spans="1:23" s="12" customFormat="1" ht="26.25" customHeight="1" x14ac:dyDescent="0.25">
      <c r="A4" s="73" t="s">
        <v>18</v>
      </c>
      <c r="B4" s="74">
        <f t="shared" ref="B4:N4" si="0">B10+B16+B22</f>
        <v>5425830</v>
      </c>
      <c r="C4" s="74">
        <f>C10+C16+C22</f>
        <v>5274729</v>
      </c>
      <c r="D4" s="75">
        <f>D10+D16+D22</f>
        <v>5226410</v>
      </c>
      <c r="E4" s="75">
        <f t="shared" si="0"/>
        <v>4189441</v>
      </c>
      <c r="F4" s="75">
        <f>F10+F16+F22</f>
        <v>4997999</v>
      </c>
      <c r="G4" s="75">
        <f>G10+G16+G22</f>
        <v>4948701</v>
      </c>
      <c r="H4" s="75">
        <f t="shared" si="0"/>
        <v>2445098</v>
      </c>
      <c r="I4" s="75">
        <f>I10+I16+I22</f>
        <v>2442188</v>
      </c>
      <c r="J4" s="75">
        <f>J10+J16+J22</f>
        <v>2426615</v>
      </c>
      <c r="K4" s="75">
        <f t="shared" si="0"/>
        <v>12060369</v>
      </c>
      <c r="L4" s="75">
        <f>L10+L16+L22</f>
        <v>12714916</v>
      </c>
      <c r="M4" s="75">
        <f>M10+M16+M22</f>
        <v>12601726</v>
      </c>
      <c r="N4" s="75">
        <f t="shared" si="0"/>
        <v>5296687</v>
      </c>
      <c r="O4" s="75">
        <f>O10+O16+O22</f>
        <v>5019245</v>
      </c>
      <c r="P4" s="75">
        <f>P10+P16+P22</f>
        <v>4934610</v>
      </c>
      <c r="Q4" s="75">
        <f t="shared" ref="Q4:Q9" si="1">+Q10+Q16+Q22</f>
        <v>0</v>
      </c>
      <c r="R4" s="75"/>
      <c r="S4" s="75">
        <f>S10+S16+S22</f>
        <v>0</v>
      </c>
      <c r="T4" s="76">
        <f>T10+T16+T22</f>
        <v>17357056</v>
      </c>
      <c r="U4" s="77">
        <f>U10+U16+U22</f>
        <v>17734161</v>
      </c>
      <c r="V4" s="77">
        <f>V10+V16+V22</f>
        <v>17536336</v>
      </c>
    </row>
    <row r="5" spans="1:23" ht="26.25" customHeight="1" x14ac:dyDescent="0.35">
      <c r="A5" s="89" t="s">
        <v>4</v>
      </c>
      <c r="B5" s="14">
        <f>B11+B17+B23</f>
        <v>2261239</v>
      </c>
      <c r="C5" s="14">
        <f>C11+C17</f>
        <v>2235342</v>
      </c>
      <c r="D5" s="33">
        <f t="shared" ref="D5:D9" si="2">D11+D17+D23</f>
        <v>2209250</v>
      </c>
      <c r="E5" s="33">
        <f>E11+E17+E23</f>
        <v>1088740</v>
      </c>
      <c r="F5" s="33">
        <f>F11+F17</f>
        <v>1381625</v>
      </c>
      <c r="G5" s="33">
        <f t="shared" ref="G5:G9" si="3">G11+G17+G23</f>
        <v>1361630</v>
      </c>
      <c r="H5" s="33">
        <f>H11+H17+H23</f>
        <v>569510</v>
      </c>
      <c r="I5" s="33">
        <f>I11+I17</f>
        <v>623479</v>
      </c>
      <c r="J5" s="33">
        <f t="shared" ref="J5:J9" si="4">J11+J17+J23</f>
        <v>620130</v>
      </c>
      <c r="K5" s="33">
        <f>K11+K17+K23</f>
        <v>3919489</v>
      </c>
      <c r="L5" s="87">
        <f>L11+L17</f>
        <v>4240446</v>
      </c>
      <c r="M5" s="87">
        <f t="shared" ref="M5:M9" si="5">M11+M17+M23</f>
        <v>4191010</v>
      </c>
      <c r="N5" s="33">
        <f>N11+N17+N23</f>
        <v>1119945</v>
      </c>
      <c r="O5" s="33">
        <f>O11+O17</f>
        <v>1095480</v>
      </c>
      <c r="P5" s="33">
        <f t="shared" ref="P5:P9" si="6">P11+P17+P23</f>
        <v>1068838</v>
      </c>
      <c r="Q5" s="34">
        <f t="shared" si="1"/>
        <v>0</v>
      </c>
      <c r="R5" s="35">
        <v>0</v>
      </c>
      <c r="S5" s="34">
        <f t="shared" ref="S5:S9" si="7">S11+S17+S23</f>
        <v>0</v>
      </c>
      <c r="T5" s="36">
        <f>T11+T17+T23</f>
        <v>5039434</v>
      </c>
      <c r="U5" s="88">
        <f>U11+U17</f>
        <v>5335926</v>
      </c>
      <c r="V5" s="88">
        <f t="shared" ref="V5:V9" si="8">V11+V17+V23</f>
        <v>5259848</v>
      </c>
    </row>
    <row r="6" spans="1:23" ht="26.25" customHeight="1" x14ac:dyDescent="0.35">
      <c r="A6" s="89" t="s">
        <v>0</v>
      </c>
      <c r="B6" s="14">
        <f>B12+B18+B24</f>
        <v>791681</v>
      </c>
      <c r="C6" s="14">
        <f>C12+C18</f>
        <v>798624</v>
      </c>
      <c r="D6" s="33">
        <f t="shared" si="2"/>
        <v>784584</v>
      </c>
      <c r="E6" s="33">
        <f>E12+E18+E24</f>
        <v>1136538</v>
      </c>
      <c r="F6" s="33">
        <f>F12+F18</f>
        <v>1270131</v>
      </c>
      <c r="G6" s="33">
        <f t="shared" si="3"/>
        <v>1273739</v>
      </c>
      <c r="H6" s="33">
        <f>H12+H18+H24</f>
        <v>815789</v>
      </c>
      <c r="I6" s="33">
        <f>I12+I18</f>
        <v>790314</v>
      </c>
      <c r="J6" s="33">
        <f t="shared" si="4"/>
        <v>793980</v>
      </c>
      <c r="K6" s="33">
        <f>K12+K18+K24</f>
        <v>2744008</v>
      </c>
      <c r="L6" s="87">
        <f>L12+L18</f>
        <v>2859069</v>
      </c>
      <c r="M6" s="87">
        <f t="shared" si="5"/>
        <v>2852303</v>
      </c>
      <c r="N6" s="33">
        <f>N12+N18+N24</f>
        <v>2419111</v>
      </c>
      <c r="O6" s="33">
        <f>O12+O18</f>
        <v>2281066</v>
      </c>
      <c r="P6" s="33">
        <f t="shared" si="6"/>
        <v>2219221</v>
      </c>
      <c r="Q6" s="34">
        <f t="shared" si="1"/>
        <v>0</v>
      </c>
      <c r="R6" s="35">
        <v>0</v>
      </c>
      <c r="S6" s="34">
        <f t="shared" si="7"/>
        <v>0</v>
      </c>
      <c r="T6" s="36">
        <f>T12+T18+T24</f>
        <v>5163119</v>
      </c>
      <c r="U6" s="88">
        <f>U12+U18</f>
        <v>5140135</v>
      </c>
      <c r="V6" s="88">
        <f t="shared" si="8"/>
        <v>5071524</v>
      </c>
    </row>
    <row r="7" spans="1:23" ht="26.25" customHeight="1" x14ac:dyDescent="0.35">
      <c r="A7" s="89" t="s">
        <v>5</v>
      </c>
      <c r="B7" s="14">
        <f>B13+B19+B25</f>
        <v>10750</v>
      </c>
      <c r="C7" s="14">
        <f>C13+C19</f>
        <v>12749</v>
      </c>
      <c r="D7" s="33">
        <f t="shared" si="2"/>
        <v>19732</v>
      </c>
      <c r="E7" s="33">
        <f>E13+E19+E25</f>
        <v>23017</v>
      </c>
      <c r="F7" s="33">
        <f>F13+F19</f>
        <v>29218</v>
      </c>
      <c r="G7" s="33">
        <f t="shared" si="3"/>
        <v>32979</v>
      </c>
      <c r="H7" s="33">
        <f>H13+H19+H25</f>
        <v>20118</v>
      </c>
      <c r="I7" s="33">
        <f>I13+I19</f>
        <v>21435</v>
      </c>
      <c r="J7" s="33">
        <f t="shared" si="4"/>
        <v>20433</v>
      </c>
      <c r="K7" s="33">
        <f>K13+K19+K25</f>
        <v>53885</v>
      </c>
      <c r="L7" s="87">
        <f>L13+L19</f>
        <v>63402</v>
      </c>
      <c r="M7" s="87">
        <f t="shared" si="5"/>
        <v>73144</v>
      </c>
      <c r="N7" s="33">
        <f>N13+N19+N25</f>
        <v>28797</v>
      </c>
      <c r="O7" s="33">
        <f>O13+O19</f>
        <v>25699</v>
      </c>
      <c r="P7" s="33">
        <f t="shared" si="6"/>
        <v>28569</v>
      </c>
      <c r="Q7" s="34">
        <f t="shared" si="1"/>
        <v>0</v>
      </c>
      <c r="R7" s="35">
        <v>0</v>
      </c>
      <c r="S7" s="34">
        <f t="shared" si="7"/>
        <v>0</v>
      </c>
      <c r="T7" s="36">
        <f>T13+T19+T25</f>
        <v>82682</v>
      </c>
      <c r="U7" s="88">
        <f>U13+U19</f>
        <v>89101</v>
      </c>
      <c r="V7" s="88">
        <f t="shared" si="8"/>
        <v>101713</v>
      </c>
    </row>
    <row r="8" spans="1:23" ht="26.25" customHeight="1" x14ac:dyDescent="0.35">
      <c r="A8" s="89" t="s">
        <v>6</v>
      </c>
      <c r="B8" s="14">
        <f>B14+B20+B26</f>
        <v>2362160</v>
      </c>
      <c r="C8" s="14">
        <f>C14+C20</f>
        <v>2228014</v>
      </c>
      <c r="D8" s="33">
        <f t="shared" si="2"/>
        <v>2212844</v>
      </c>
      <c r="E8" s="33">
        <f>E14+E20+E26</f>
        <v>1941146</v>
      </c>
      <c r="F8" s="33">
        <f>F14+F20</f>
        <v>2317025</v>
      </c>
      <c r="G8" s="33">
        <f t="shared" si="3"/>
        <v>2280353</v>
      </c>
      <c r="H8" s="33">
        <f>H14+H20+H26</f>
        <v>1039681</v>
      </c>
      <c r="I8" s="33">
        <f>I14+I20</f>
        <v>1006960</v>
      </c>
      <c r="J8" s="33">
        <f t="shared" si="4"/>
        <v>992072</v>
      </c>
      <c r="K8" s="33">
        <f>K14+K20+K26</f>
        <v>5342987</v>
      </c>
      <c r="L8" s="87">
        <f>L14+L20</f>
        <v>5551999</v>
      </c>
      <c r="M8" s="87">
        <f t="shared" si="5"/>
        <v>5485269</v>
      </c>
      <c r="N8" s="33">
        <f>N14+N20+N26</f>
        <v>1728834</v>
      </c>
      <c r="O8" s="33">
        <f>O14+O20</f>
        <v>1617000</v>
      </c>
      <c r="P8" s="33">
        <f t="shared" si="6"/>
        <v>1617982</v>
      </c>
      <c r="Q8" s="34">
        <f t="shared" si="1"/>
        <v>0</v>
      </c>
      <c r="R8" s="35">
        <v>0</v>
      </c>
      <c r="S8" s="34">
        <f t="shared" si="7"/>
        <v>0</v>
      </c>
      <c r="T8" s="36">
        <f>T14+T20+T26</f>
        <v>7071821</v>
      </c>
      <c r="U8" s="88">
        <f>U14+U20</f>
        <v>7168999</v>
      </c>
      <c r="V8" s="88">
        <f t="shared" si="8"/>
        <v>7103251</v>
      </c>
    </row>
    <row r="9" spans="1:23" ht="26.25" customHeight="1" x14ac:dyDescent="0.35">
      <c r="A9" s="89" t="s">
        <v>11</v>
      </c>
      <c r="B9" s="14">
        <f>B15+B21+B27</f>
        <v>0</v>
      </c>
      <c r="C9" s="13">
        <f>C15+C21</f>
        <v>0</v>
      </c>
      <c r="D9" s="34">
        <f t="shared" si="2"/>
        <v>0</v>
      </c>
      <c r="E9" s="33">
        <f>E15+E21+E27</f>
        <v>0</v>
      </c>
      <c r="F9" s="34">
        <f>F15+F21</f>
        <v>0</v>
      </c>
      <c r="G9" s="34">
        <f t="shared" si="3"/>
        <v>0</v>
      </c>
      <c r="H9" s="33">
        <f>H15+H21+H27</f>
        <v>0</v>
      </c>
      <c r="I9" s="34">
        <f>I15+I21</f>
        <v>0</v>
      </c>
      <c r="J9" s="34">
        <f t="shared" si="4"/>
        <v>0</v>
      </c>
      <c r="K9" s="33">
        <f>K15+K21+K27</f>
        <v>0</v>
      </c>
      <c r="L9" s="87">
        <f>L15+L21</f>
        <v>0</v>
      </c>
      <c r="M9" s="87">
        <f t="shared" si="5"/>
        <v>0</v>
      </c>
      <c r="N9" s="33">
        <f>N15+N21+N27</f>
        <v>0</v>
      </c>
      <c r="O9" s="34">
        <f>O15+O21</f>
        <v>0</v>
      </c>
      <c r="P9" s="34">
        <f t="shared" si="6"/>
        <v>0</v>
      </c>
      <c r="Q9" s="34">
        <f t="shared" si="1"/>
        <v>0</v>
      </c>
      <c r="R9" s="35">
        <v>0</v>
      </c>
      <c r="S9" s="34">
        <f t="shared" si="7"/>
        <v>0</v>
      </c>
      <c r="T9" s="36">
        <f>T15+T21+T27</f>
        <v>0</v>
      </c>
      <c r="U9" s="88">
        <f>U15+U21</f>
        <v>0</v>
      </c>
      <c r="V9" s="88">
        <f t="shared" si="8"/>
        <v>0</v>
      </c>
    </row>
    <row r="10" spans="1:23" s="10" customFormat="1" ht="26.25" customHeight="1" x14ac:dyDescent="0.35">
      <c r="A10" s="78" t="s">
        <v>12</v>
      </c>
      <c r="B10" s="79">
        <v>1685512</v>
      </c>
      <c r="C10" s="80">
        <f>C11+C12+C13+C14</f>
        <v>1534411</v>
      </c>
      <c r="D10" s="80">
        <f>D11+D12+D13+D14</f>
        <v>1486092</v>
      </c>
      <c r="E10" s="79">
        <v>3053126</v>
      </c>
      <c r="F10" s="82">
        <f>F11+F12+F13+F14</f>
        <v>3861684</v>
      </c>
      <c r="G10" s="81">
        <v>3812386</v>
      </c>
      <c r="H10" s="79">
        <v>2278995</v>
      </c>
      <c r="I10" s="82">
        <f>I11+I12+I13+I14</f>
        <v>2276085</v>
      </c>
      <c r="J10" s="81">
        <v>2260512</v>
      </c>
      <c r="K10" s="79">
        <f>+B10+E10+H10</f>
        <v>7017633</v>
      </c>
      <c r="L10" s="83">
        <f t="shared" ref="L10:M14" si="9">I10+F10+C10</f>
        <v>7672180</v>
      </c>
      <c r="M10" s="83">
        <f t="shared" si="9"/>
        <v>7558990</v>
      </c>
      <c r="N10" s="79">
        <v>5242492</v>
      </c>
      <c r="O10" s="83">
        <f>SUM(O11:O14)</f>
        <v>4965050</v>
      </c>
      <c r="P10" s="81">
        <v>4880415</v>
      </c>
      <c r="Q10" s="79">
        <v>0</v>
      </c>
      <c r="R10" s="79"/>
      <c r="S10" s="81"/>
      <c r="T10" s="79">
        <v>12260125</v>
      </c>
      <c r="U10" s="82">
        <f t="shared" ref="U10:V14" si="10">O10+L10</f>
        <v>12637230</v>
      </c>
      <c r="V10" s="82">
        <f t="shared" si="10"/>
        <v>12439405</v>
      </c>
    </row>
    <row r="11" spans="1:23" ht="26.25" customHeight="1" x14ac:dyDescent="0.35">
      <c r="A11" s="90" t="s">
        <v>4</v>
      </c>
      <c r="B11" s="15">
        <v>482022</v>
      </c>
      <c r="C11" s="15">
        <v>456125</v>
      </c>
      <c r="D11" s="20">
        <v>430033</v>
      </c>
      <c r="E11" s="20">
        <v>793451</v>
      </c>
      <c r="F11" s="20">
        <v>1086336</v>
      </c>
      <c r="G11" s="20">
        <v>1066341</v>
      </c>
      <c r="H11" s="20">
        <v>525864</v>
      </c>
      <c r="I11" s="20">
        <v>579833</v>
      </c>
      <c r="J11" s="20">
        <v>576484</v>
      </c>
      <c r="K11" s="20">
        <f>H11+E11+B11</f>
        <v>1801337</v>
      </c>
      <c r="L11" s="43">
        <f t="shared" si="9"/>
        <v>2122294</v>
      </c>
      <c r="M11" s="43">
        <f t="shared" si="9"/>
        <v>2072858</v>
      </c>
      <c r="N11" s="20">
        <v>1101880</v>
      </c>
      <c r="O11" s="20">
        <v>1077415</v>
      </c>
      <c r="P11" s="20">
        <v>1050773</v>
      </c>
      <c r="Q11" s="20">
        <v>0</v>
      </c>
      <c r="R11" s="20">
        <v>0</v>
      </c>
      <c r="S11" s="20">
        <v>0</v>
      </c>
      <c r="T11" s="20">
        <f>K11+N11</f>
        <v>2903217</v>
      </c>
      <c r="U11" s="43">
        <f t="shared" si="10"/>
        <v>3199709</v>
      </c>
      <c r="V11" s="43">
        <f t="shared" si="10"/>
        <v>3123631</v>
      </c>
      <c r="W11" s="19"/>
    </row>
    <row r="12" spans="1:23" ht="26.25" customHeight="1" x14ac:dyDescent="0.35">
      <c r="A12" s="90" t="s">
        <v>0</v>
      </c>
      <c r="B12" s="15">
        <v>186711</v>
      </c>
      <c r="C12" s="15">
        <v>193654</v>
      </c>
      <c r="D12" s="20">
        <v>179614</v>
      </c>
      <c r="E12" s="20">
        <v>766113</v>
      </c>
      <c r="F12" s="20">
        <v>899706</v>
      </c>
      <c r="G12" s="20">
        <v>903314</v>
      </c>
      <c r="H12" s="20">
        <v>769659</v>
      </c>
      <c r="I12" s="20">
        <v>744184</v>
      </c>
      <c r="J12" s="20">
        <v>747850</v>
      </c>
      <c r="K12" s="20">
        <f>H12+E12+B12</f>
        <v>1722483</v>
      </c>
      <c r="L12" s="43">
        <f t="shared" si="9"/>
        <v>1837544</v>
      </c>
      <c r="M12" s="43">
        <f t="shared" si="9"/>
        <v>1830778</v>
      </c>
      <c r="N12" s="20">
        <v>2407560</v>
      </c>
      <c r="O12" s="20">
        <v>2269515</v>
      </c>
      <c r="P12" s="20">
        <v>2207670</v>
      </c>
      <c r="Q12" s="20">
        <v>0</v>
      </c>
      <c r="R12" s="20">
        <v>0</v>
      </c>
      <c r="S12" s="20">
        <v>0</v>
      </c>
      <c r="T12" s="20">
        <f>K12+N12</f>
        <v>4130043</v>
      </c>
      <c r="U12" s="43">
        <f t="shared" si="10"/>
        <v>4107059</v>
      </c>
      <c r="V12" s="43">
        <f t="shared" si="10"/>
        <v>4038448</v>
      </c>
      <c r="W12" s="18"/>
    </row>
    <row r="13" spans="1:23" ht="26.25" customHeight="1" x14ac:dyDescent="0.35">
      <c r="A13" s="90" t="s">
        <v>5</v>
      </c>
      <c r="B13" s="15">
        <v>10750</v>
      </c>
      <c r="C13" s="15">
        <v>12749</v>
      </c>
      <c r="D13" s="20">
        <v>19732</v>
      </c>
      <c r="E13" s="20">
        <v>23017</v>
      </c>
      <c r="F13" s="20">
        <v>29218</v>
      </c>
      <c r="G13" s="20">
        <v>32979</v>
      </c>
      <c r="H13" s="20">
        <v>20118</v>
      </c>
      <c r="I13" s="20">
        <v>21435</v>
      </c>
      <c r="J13" s="20">
        <v>20433</v>
      </c>
      <c r="K13" s="20">
        <f>H13+E13+B13</f>
        <v>53885</v>
      </c>
      <c r="L13" s="43">
        <f t="shared" si="9"/>
        <v>63402</v>
      </c>
      <c r="M13" s="43">
        <f t="shared" si="9"/>
        <v>73144</v>
      </c>
      <c r="N13" s="20">
        <v>28797</v>
      </c>
      <c r="O13" s="20">
        <v>25699</v>
      </c>
      <c r="P13" s="20">
        <v>28569</v>
      </c>
      <c r="Q13" s="20">
        <v>0</v>
      </c>
      <c r="R13" s="20">
        <v>0</v>
      </c>
      <c r="S13" s="20">
        <v>0</v>
      </c>
      <c r="T13" s="20">
        <f>K13+N13</f>
        <v>82682</v>
      </c>
      <c r="U13" s="43">
        <f t="shared" si="10"/>
        <v>89101</v>
      </c>
      <c r="V13" s="43">
        <f t="shared" si="10"/>
        <v>101713</v>
      </c>
      <c r="W13" s="18"/>
    </row>
    <row r="14" spans="1:23" ht="26.25" customHeight="1" x14ac:dyDescent="0.35">
      <c r="A14" s="90" t="s">
        <v>6</v>
      </c>
      <c r="B14" s="15">
        <v>1006029</v>
      </c>
      <c r="C14" s="15">
        <v>871883</v>
      </c>
      <c r="D14" s="20">
        <v>856713</v>
      </c>
      <c r="E14" s="20">
        <v>1470545</v>
      </c>
      <c r="F14" s="20">
        <v>1846424</v>
      </c>
      <c r="G14" s="20">
        <v>1809752</v>
      </c>
      <c r="H14" s="20">
        <v>963354</v>
      </c>
      <c r="I14" s="20">
        <v>930633</v>
      </c>
      <c r="J14" s="20">
        <v>915745</v>
      </c>
      <c r="K14" s="20">
        <f>H14+E14+B14</f>
        <v>3439928</v>
      </c>
      <c r="L14" s="43">
        <f t="shared" si="9"/>
        <v>3648940</v>
      </c>
      <c r="M14" s="43">
        <f t="shared" si="9"/>
        <v>3582210</v>
      </c>
      <c r="N14" s="20">
        <v>1704255</v>
      </c>
      <c r="O14" s="20">
        <v>1592421</v>
      </c>
      <c r="P14" s="20">
        <v>1593403</v>
      </c>
      <c r="Q14" s="20">
        <v>0</v>
      </c>
      <c r="R14" s="20">
        <v>0</v>
      </c>
      <c r="S14" s="20">
        <v>0</v>
      </c>
      <c r="T14" s="20">
        <f>K14+N14</f>
        <v>5144183</v>
      </c>
      <c r="U14" s="43">
        <f t="shared" si="10"/>
        <v>5241361</v>
      </c>
      <c r="V14" s="43">
        <f t="shared" si="10"/>
        <v>5175613</v>
      </c>
      <c r="W14" s="18"/>
    </row>
    <row r="15" spans="1:23" ht="26.25" customHeight="1" x14ac:dyDescent="0.35">
      <c r="A15" s="90" t="s">
        <v>11</v>
      </c>
      <c r="B15" s="4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43">
        <v>0</v>
      </c>
      <c r="M15" s="91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43">
        <v>0</v>
      </c>
      <c r="V15" s="43">
        <v>0</v>
      </c>
      <c r="W15" s="18"/>
    </row>
    <row r="16" spans="1:23" s="10" customFormat="1" ht="26.25" customHeight="1" x14ac:dyDescent="0.35">
      <c r="A16" s="84" t="s">
        <v>13</v>
      </c>
      <c r="B16" s="85">
        <v>3740318</v>
      </c>
      <c r="C16" s="85">
        <v>3740318</v>
      </c>
      <c r="D16" s="86">
        <v>3740318</v>
      </c>
      <c r="E16" s="86">
        <v>1136315</v>
      </c>
      <c r="F16" s="86">
        <v>1136315</v>
      </c>
      <c r="G16" s="86">
        <v>1136315</v>
      </c>
      <c r="H16" s="86">
        <v>166103</v>
      </c>
      <c r="I16" s="86">
        <v>166103</v>
      </c>
      <c r="J16" s="86">
        <v>166103</v>
      </c>
      <c r="K16" s="86">
        <v>5042736</v>
      </c>
      <c r="L16" s="86">
        <v>5042736</v>
      </c>
      <c r="M16" s="86">
        <v>5042736</v>
      </c>
      <c r="N16" s="86">
        <v>54195</v>
      </c>
      <c r="O16" s="86">
        <v>54195</v>
      </c>
      <c r="P16" s="86">
        <v>54195</v>
      </c>
      <c r="Q16" s="86">
        <v>0</v>
      </c>
      <c r="R16" s="86"/>
      <c r="S16" s="86"/>
      <c r="T16" s="86">
        <v>5096931</v>
      </c>
      <c r="U16" s="86">
        <v>5096931</v>
      </c>
      <c r="V16" s="86">
        <v>5096931</v>
      </c>
    </row>
    <row r="17" spans="1:22" ht="26.25" customHeight="1" x14ac:dyDescent="0.35">
      <c r="A17" s="89" t="s">
        <v>4</v>
      </c>
      <c r="B17" s="4">
        <v>1779217</v>
      </c>
      <c r="C17" s="4">
        <v>1779217</v>
      </c>
      <c r="D17" s="35">
        <v>1779217</v>
      </c>
      <c r="E17" s="35">
        <v>295289</v>
      </c>
      <c r="F17" s="35">
        <v>295289</v>
      </c>
      <c r="G17" s="35">
        <v>295289</v>
      </c>
      <c r="H17" s="35">
        <v>43646</v>
      </c>
      <c r="I17" s="35">
        <v>43646</v>
      </c>
      <c r="J17" s="35">
        <v>43646</v>
      </c>
      <c r="K17" s="35">
        <v>2118152</v>
      </c>
      <c r="L17" s="42">
        <v>2118152</v>
      </c>
      <c r="M17" s="42">
        <v>2118152</v>
      </c>
      <c r="N17" s="35">
        <v>18065</v>
      </c>
      <c r="O17" s="35">
        <v>18065</v>
      </c>
      <c r="P17" s="35">
        <v>18065</v>
      </c>
      <c r="Q17" s="35">
        <v>0</v>
      </c>
      <c r="R17" s="35">
        <v>0</v>
      </c>
      <c r="S17" s="35">
        <v>0</v>
      </c>
      <c r="T17" s="35">
        <v>2136217</v>
      </c>
      <c r="U17" s="42">
        <v>2136217</v>
      </c>
      <c r="V17" s="42">
        <v>2136217</v>
      </c>
    </row>
    <row r="18" spans="1:22" ht="26.25" customHeight="1" x14ac:dyDescent="0.35">
      <c r="A18" s="89" t="s">
        <v>0</v>
      </c>
      <c r="B18" s="4">
        <v>604970</v>
      </c>
      <c r="C18" s="4">
        <v>604970</v>
      </c>
      <c r="D18" s="35">
        <v>604970</v>
      </c>
      <c r="E18" s="35">
        <v>370425</v>
      </c>
      <c r="F18" s="35">
        <v>370425</v>
      </c>
      <c r="G18" s="35">
        <v>370425</v>
      </c>
      <c r="H18" s="35">
        <v>46130</v>
      </c>
      <c r="I18" s="35">
        <v>46130</v>
      </c>
      <c r="J18" s="35">
        <v>46130</v>
      </c>
      <c r="K18" s="35">
        <v>1021525</v>
      </c>
      <c r="L18" s="42">
        <v>1021525</v>
      </c>
      <c r="M18" s="42">
        <v>1021525</v>
      </c>
      <c r="N18" s="35">
        <v>11551</v>
      </c>
      <c r="O18" s="35">
        <v>11551</v>
      </c>
      <c r="P18" s="35">
        <v>11551</v>
      </c>
      <c r="Q18" s="35">
        <v>0</v>
      </c>
      <c r="R18" s="35">
        <v>0</v>
      </c>
      <c r="S18" s="35">
        <v>0</v>
      </c>
      <c r="T18" s="35">
        <v>1033076</v>
      </c>
      <c r="U18" s="42">
        <v>1033076</v>
      </c>
      <c r="V18" s="42">
        <v>1033076</v>
      </c>
    </row>
    <row r="19" spans="1:22" ht="26.25" customHeight="1" x14ac:dyDescent="0.35">
      <c r="A19" s="89" t="s">
        <v>5</v>
      </c>
      <c r="B19" s="4">
        <v>0</v>
      </c>
      <c r="C19" s="4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42">
        <v>0</v>
      </c>
      <c r="M19" s="42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42">
        <v>0</v>
      </c>
      <c r="V19" s="42">
        <v>0</v>
      </c>
    </row>
    <row r="20" spans="1:22" ht="26.25" customHeight="1" x14ac:dyDescent="0.35">
      <c r="A20" s="89" t="s">
        <v>6</v>
      </c>
      <c r="B20" s="4">
        <v>1356131</v>
      </c>
      <c r="C20" s="4">
        <v>1356131</v>
      </c>
      <c r="D20" s="35">
        <v>1356131</v>
      </c>
      <c r="E20" s="35">
        <v>470601</v>
      </c>
      <c r="F20" s="35">
        <v>470601</v>
      </c>
      <c r="G20" s="35">
        <v>470601</v>
      </c>
      <c r="H20" s="35">
        <v>76327</v>
      </c>
      <c r="I20" s="35">
        <v>76327</v>
      </c>
      <c r="J20" s="35">
        <v>76327</v>
      </c>
      <c r="K20" s="35">
        <v>1903059</v>
      </c>
      <c r="L20" s="42">
        <v>1903059</v>
      </c>
      <c r="M20" s="42">
        <v>1903059</v>
      </c>
      <c r="N20" s="35">
        <v>24579</v>
      </c>
      <c r="O20" s="35">
        <v>24579</v>
      </c>
      <c r="P20" s="35">
        <v>24579</v>
      </c>
      <c r="Q20" s="35"/>
      <c r="R20" s="35">
        <v>0</v>
      </c>
      <c r="S20" s="35">
        <v>0</v>
      </c>
      <c r="T20" s="35">
        <v>1927638</v>
      </c>
      <c r="U20" s="42">
        <v>1927638</v>
      </c>
      <c r="V20" s="42">
        <v>1927638</v>
      </c>
    </row>
    <row r="21" spans="1:22" ht="26.25" customHeight="1" x14ac:dyDescent="0.35">
      <c r="A21" s="89" t="s">
        <v>11</v>
      </c>
      <c r="B21" s="4">
        <v>0</v>
      </c>
      <c r="C21" s="4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50">
        <v>0</v>
      </c>
      <c r="M21" s="42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50">
        <v>0</v>
      </c>
      <c r="V21" s="50">
        <v>0</v>
      </c>
    </row>
    <row r="22" spans="1:22" s="10" customFormat="1" ht="26.25" customHeight="1" x14ac:dyDescent="0.35">
      <c r="A22" s="84" t="s">
        <v>14</v>
      </c>
      <c r="B22" s="85">
        <v>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</row>
    <row r="23" spans="1:22" ht="26.25" customHeight="1" x14ac:dyDescent="0.35">
      <c r="A23" s="89" t="s">
        <v>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</row>
    <row r="24" spans="1:22" ht="26.25" customHeight="1" x14ac:dyDescent="0.35">
      <c r="A24" s="89" t="s">
        <v>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</row>
    <row r="25" spans="1:22" ht="26.25" customHeight="1" x14ac:dyDescent="0.35">
      <c r="A25" s="89" t="s">
        <v>5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</row>
    <row r="26" spans="1:22" ht="26.25" customHeight="1" x14ac:dyDescent="0.35">
      <c r="A26" s="89" t="s">
        <v>6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</row>
    <row r="27" spans="1:22" ht="26.25" customHeight="1" x14ac:dyDescent="0.35">
      <c r="A27" s="89" t="s">
        <v>11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</row>
    <row r="28" spans="1:22" ht="12" customHeight="1" x14ac:dyDescent="0.35"/>
    <row r="29" spans="1:22" x14ac:dyDescent="0.35">
      <c r="A29" s="32" t="s">
        <v>22</v>
      </c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1"/>
      <c r="U29" s="31"/>
      <c r="V29" s="29"/>
    </row>
    <row r="30" spans="1:22" x14ac:dyDescent="0.35">
      <c r="A30" s="92" t="s">
        <v>23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</row>
  </sheetData>
  <mergeCells count="10">
    <mergeCell ref="A30:V30"/>
    <mergeCell ref="A1:U1"/>
    <mergeCell ref="A2:A3"/>
    <mergeCell ref="T2:V2"/>
    <mergeCell ref="B2:D2"/>
    <mergeCell ref="E2:G2"/>
    <mergeCell ref="H2:J2"/>
    <mergeCell ref="K2:M2"/>
    <mergeCell ref="N2:P2"/>
    <mergeCell ref="Q2:S2"/>
  </mergeCells>
  <pageMargins left="0.196850393700787" right="0.15748031496063" top="0.23622047244094499" bottom="0.196850393700787" header="0.15748031496063" footer="0.15748031496063"/>
  <pageSetup paperSize="9" scale="72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สรุปจำนวนSME63-64-นิยามใหม่</vt:lpstr>
      <vt:lpstr>สรุปจ้างงาน63-64-นิยามใหม่</vt:lpstr>
      <vt:lpstr>'สรุปจ้างงาน63-64-นิยามใหม่'!Print_Area</vt:lpstr>
      <vt:lpstr>'สรุปจำนวนSME63-64-นิยามใหม่'!Print_Area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Sirirat Karnjana</dc:creator>
  <cp:lastModifiedBy>osmep</cp:lastModifiedBy>
  <cp:lastPrinted>2022-05-20T03:00:05Z</cp:lastPrinted>
  <dcterms:created xsi:type="dcterms:W3CDTF">2020-03-31T06:59:49Z</dcterms:created>
  <dcterms:modified xsi:type="dcterms:W3CDTF">2022-05-20T08:14:10Z</dcterms:modified>
</cp:coreProperties>
</file>